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Zajecia\OdlewnictwoANG\"/>
    </mc:Choice>
  </mc:AlternateContent>
  <bookViews>
    <workbookView xWindow="405" yWindow="90" windowWidth="8415" windowHeight="4965"/>
  </bookViews>
  <sheets>
    <sheet name="Model0" sheetId="5" r:id="rId1"/>
    <sheet name="SolverTableSheet" sheetId="3" state="veryHidden" r:id="rId2"/>
  </sheets>
  <definedNames>
    <definedName name="solver_cvg" localSheetId="0" hidden="1">0.001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10000</definedName>
    <definedName name="solver_lhs0" localSheetId="0" hidden="1">Model0!$B$20:$U$20</definedName>
    <definedName name="solver_lhs1" localSheetId="0" hidden="1">Model0!$U$47:$U$53</definedName>
    <definedName name="solver_lhs10" localSheetId="0" hidden="1">Model0!$U$47:$U$53</definedName>
    <definedName name="solver_lhs2" localSheetId="0" hidden="1">Model0!$U$47:$U$53</definedName>
    <definedName name="solver_lhs3" localSheetId="0" hidden="1">Model0!$U$47:$U$53</definedName>
    <definedName name="solver_lhs4" localSheetId="0" hidden="1">Model0!$U$47:$U$53</definedName>
    <definedName name="solver_lhs5" localSheetId="0" hidden="1">Model0!$U$47:$U$53</definedName>
    <definedName name="solver_lhs6" localSheetId="0" hidden="1">Model0!$U$47:$U$53</definedName>
    <definedName name="solver_lhs7" localSheetId="0" hidden="1">Model0!$U$47:$U$53</definedName>
    <definedName name="solver_lhs8" localSheetId="0" hidden="1">Model0!$U$47:$U$53</definedName>
    <definedName name="solver_lhs9" localSheetId="0" hidden="1">Model0!$U$47:$U$53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Model0!$M$5</definedName>
    <definedName name="solver_pre" localSheetId="0" hidden="1">0.001</definedName>
    <definedName name="solver_rbv" localSheetId="0" hidden="1">2</definedName>
    <definedName name="solver_rel0" localSheetId="0" hidden="1">5</definedName>
    <definedName name="solver_rel1" localSheetId="0" hidden="1">3</definedName>
    <definedName name="solver_rel10" localSheetId="0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3</definedName>
    <definedName name="solver_rhs0" localSheetId="0" hidden="1">binary</definedName>
    <definedName name="solver_rhs1" localSheetId="0" hidden="1">Model0!$U$56:$U$62</definedName>
    <definedName name="solver_rhs10" localSheetId="0" hidden="1">Model0!$U$56:$U$62</definedName>
    <definedName name="solver_rhs2" localSheetId="0" hidden="1">Model0!$U$56:$U$62</definedName>
    <definedName name="solver_rhs3" localSheetId="0" hidden="1">Model0!$U$56:$U$62</definedName>
    <definedName name="solver_rhs4" localSheetId="0" hidden="1">Model0!$U$56:$U$62</definedName>
    <definedName name="solver_rhs5" localSheetId="0" hidden="1">Model0!$U$56:$U$62</definedName>
    <definedName name="solver_rhs6" localSheetId="0" hidden="1">Model0!$U$56:$U$62</definedName>
    <definedName name="solver_rhs7" localSheetId="0" hidden="1">Model0!$U$56:$U$62</definedName>
    <definedName name="solver_rhs8" localSheetId="0" hidden="1">Model0!$U$56:$U$62</definedName>
    <definedName name="solver_rhs9" localSheetId="0" hidden="1">Model0!$U$56:$U$62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50</definedName>
    <definedName name="solver_tmp" localSheetId="0" hidden="1">Model0!$B$47:$E$47</definedName>
    <definedName name="solver_tol" localSheetId="0" hidden="1">0.02</definedName>
    <definedName name="solver_typ" localSheetId="0" hidden="1">2</definedName>
    <definedName name="solver_val" localSheetId="0" hidden="1">0</definedName>
    <definedName name="solver_ver" localSheetId="0" hidden="1">3</definedName>
    <definedName name="Wzrost_kosztów" localSheetId="0">Model0!$B$16</definedName>
    <definedName name="Wzrost_kosztów">#REF!</definedName>
  </definedNames>
  <calcPr calcId="152511"/>
</workbook>
</file>

<file path=xl/calcChain.xml><?xml version="1.0" encoding="utf-8"?>
<calcChain xmlns="http://schemas.openxmlformats.org/spreadsheetml/2006/main">
  <c r="T43" i="5" l="1"/>
  <c r="P43" i="5"/>
  <c r="L43" i="5"/>
  <c r="H43" i="5"/>
  <c r="D43" i="5"/>
  <c r="B43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B53" i="5" s="1"/>
  <c r="C53" i="5" s="1"/>
  <c r="D53" i="5" s="1"/>
  <c r="E53" i="5" s="1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B52" i="5" s="1"/>
  <c r="C52" i="5" s="1"/>
  <c r="D52" i="5" s="1"/>
  <c r="E52" i="5" s="1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B51" i="5" s="1"/>
  <c r="C51" i="5" s="1"/>
  <c r="D51" i="5" s="1"/>
  <c r="E51" i="5" s="1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B50" i="5" s="1"/>
  <c r="C50" i="5" s="1"/>
  <c r="D50" i="5" s="1"/>
  <c r="E50" i="5" s="1"/>
  <c r="T36" i="5"/>
  <c r="P36" i="5"/>
  <c r="L36" i="5"/>
  <c r="H36" i="5"/>
  <c r="D36" i="5"/>
  <c r="T35" i="5"/>
  <c r="P35" i="5"/>
  <c r="L35" i="5"/>
  <c r="H35" i="5"/>
  <c r="D35" i="5"/>
  <c r="T34" i="5"/>
  <c r="T41" i="5" s="1"/>
  <c r="P34" i="5"/>
  <c r="P41" i="5" s="1"/>
  <c r="L34" i="5"/>
  <c r="L41" i="5" s="1"/>
  <c r="H34" i="5"/>
  <c r="H41" i="5" s="1"/>
  <c r="D34" i="5"/>
  <c r="D41" i="5" s="1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AO29" i="5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19" i="5"/>
  <c r="U36" i="5" s="1"/>
  <c r="T19" i="5"/>
  <c r="S19" i="5"/>
  <c r="S36" i="5" s="1"/>
  <c r="R19" i="5"/>
  <c r="R36" i="5" s="1"/>
  <c r="Q19" i="5"/>
  <c r="Q36" i="5" s="1"/>
  <c r="P19" i="5"/>
  <c r="O19" i="5"/>
  <c r="O36" i="5" s="1"/>
  <c r="N19" i="5"/>
  <c r="N36" i="5" s="1"/>
  <c r="M19" i="5"/>
  <c r="M36" i="5" s="1"/>
  <c r="L19" i="5"/>
  <c r="K19" i="5"/>
  <c r="K36" i="5" s="1"/>
  <c r="J19" i="5"/>
  <c r="J36" i="5" s="1"/>
  <c r="I19" i="5"/>
  <c r="I36" i="5" s="1"/>
  <c r="H19" i="5"/>
  <c r="G19" i="5"/>
  <c r="G36" i="5" s="1"/>
  <c r="F19" i="5"/>
  <c r="F36" i="5" s="1"/>
  <c r="E19" i="5"/>
  <c r="E36" i="5" s="1"/>
  <c r="D19" i="5"/>
  <c r="C19" i="5"/>
  <c r="C36" i="5" s="1"/>
  <c r="B19" i="5"/>
  <c r="B36" i="5" s="1"/>
  <c r="B49" i="5" s="1"/>
  <c r="C49" i="5" s="1"/>
  <c r="D49" i="5" s="1"/>
  <c r="E49" i="5" s="1"/>
  <c r="Q15" i="5"/>
  <c r="P15" i="5"/>
  <c r="O15" i="5"/>
  <c r="N15" i="5"/>
  <c r="M15" i="5"/>
  <c r="Q14" i="5"/>
  <c r="P14" i="5"/>
  <c r="O14" i="5"/>
  <c r="N14" i="5"/>
  <c r="M14" i="5"/>
  <c r="Q13" i="5"/>
  <c r="P13" i="5"/>
  <c r="O13" i="5"/>
  <c r="N13" i="5"/>
  <c r="M13" i="5"/>
  <c r="Q12" i="5"/>
  <c r="Q6" i="5" s="1"/>
  <c r="Q8" i="5" s="1"/>
  <c r="P12" i="5"/>
  <c r="O12" i="5"/>
  <c r="O6" i="5" s="1"/>
  <c r="O8" i="5" s="1"/>
  <c r="N12" i="5"/>
  <c r="M12" i="5"/>
  <c r="M6" i="5" s="1"/>
  <c r="M8" i="5" s="1"/>
  <c r="Q11" i="5"/>
  <c r="P11" i="5"/>
  <c r="O11" i="5"/>
  <c r="N11" i="5"/>
  <c r="M11" i="5"/>
  <c r="Q10" i="5"/>
  <c r="Q5" i="5" s="1"/>
  <c r="P10" i="5"/>
  <c r="O10" i="5"/>
  <c r="O5" i="5" s="1"/>
  <c r="N10" i="5"/>
  <c r="M10" i="5"/>
  <c r="M5" i="5" s="1"/>
  <c r="Q9" i="5"/>
  <c r="P9" i="5"/>
  <c r="O9" i="5"/>
  <c r="N9" i="5"/>
  <c r="M9" i="5"/>
  <c r="P6" i="5"/>
  <c r="P8" i="5" s="1"/>
  <c r="N6" i="5"/>
  <c r="N8" i="5" s="1"/>
  <c r="P5" i="5"/>
  <c r="P7" i="5" s="1"/>
  <c r="N5" i="5"/>
  <c r="N4" i="5" s="1"/>
  <c r="P4" i="5"/>
  <c r="E3" i="5"/>
  <c r="D3" i="5"/>
  <c r="F51" i="5" l="1"/>
  <c r="G51" i="5" s="1"/>
  <c r="H51" i="5" s="1"/>
  <c r="I51" i="5" s="1"/>
  <c r="F53" i="5"/>
  <c r="G53" i="5" s="1"/>
  <c r="H53" i="5" s="1"/>
  <c r="I53" i="5" s="1"/>
  <c r="F49" i="5"/>
  <c r="G49" i="5" s="1"/>
  <c r="H49" i="5" s="1"/>
  <c r="I49" i="5" s="1"/>
  <c r="R5" i="5"/>
  <c r="R7" i="5" s="1"/>
  <c r="N7" i="5"/>
  <c r="R6" i="5"/>
  <c r="R8" i="5" s="1"/>
  <c r="M7" i="5"/>
  <c r="M4" i="5"/>
  <c r="O7" i="5"/>
  <c r="O4" i="5"/>
  <c r="Q7" i="5"/>
  <c r="Q4" i="5"/>
  <c r="B34" i="5"/>
  <c r="F34" i="5"/>
  <c r="J34" i="5"/>
  <c r="N34" i="5"/>
  <c r="R34" i="5"/>
  <c r="B35" i="5"/>
  <c r="B48" i="5" s="1"/>
  <c r="C48" i="5" s="1"/>
  <c r="D48" i="5" s="1"/>
  <c r="F35" i="5"/>
  <c r="J35" i="5"/>
  <c r="N35" i="5"/>
  <c r="R35" i="5"/>
  <c r="U43" i="5"/>
  <c r="S43" i="5"/>
  <c r="Q43" i="5"/>
  <c r="O43" i="5"/>
  <c r="M43" i="5"/>
  <c r="K43" i="5"/>
  <c r="I43" i="5"/>
  <c r="G43" i="5"/>
  <c r="E43" i="5"/>
  <c r="C43" i="5"/>
  <c r="F43" i="5"/>
  <c r="J43" i="5"/>
  <c r="N43" i="5"/>
  <c r="R43" i="5"/>
  <c r="F50" i="5"/>
  <c r="G50" i="5" s="1"/>
  <c r="H50" i="5" s="1"/>
  <c r="I50" i="5" s="1"/>
  <c r="F52" i="5"/>
  <c r="G52" i="5" s="1"/>
  <c r="H52" i="5" s="1"/>
  <c r="I52" i="5" s="1"/>
  <c r="C34" i="5"/>
  <c r="E34" i="5"/>
  <c r="G34" i="5"/>
  <c r="I34" i="5"/>
  <c r="K34" i="5"/>
  <c r="M34" i="5"/>
  <c r="O34" i="5"/>
  <c r="Q34" i="5"/>
  <c r="S34" i="5"/>
  <c r="U34" i="5"/>
  <c r="C35" i="5"/>
  <c r="E35" i="5"/>
  <c r="G35" i="5"/>
  <c r="I35" i="5"/>
  <c r="K35" i="5"/>
  <c r="M35" i="5"/>
  <c r="O35" i="5"/>
  <c r="Q35" i="5"/>
  <c r="S35" i="5"/>
  <c r="U35" i="5"/>
  <c r="J50" i="5" l="1"/>
  <c r="K50" i="5" s="1"/>
  <c r="L50" i="5" s="1"/>
  <c r="M50" i="5" s="1"/>
  <c r="J51" i="5"/>
  <c r="K51" i="5" s="1"/>
  <c r="L51" i="5" s="1"/>
  <c r="M51" i="5" s="1"/>
  <c r="U41" i="5"/>
  <c r="Q41" i="5"/>
  <c r="M41" i="5"/>
  <c r="I41" i="5"/>
  <c r="E41" i="5"/>
  <c r="E48" i="5"/>
  <c r="N41" i="5"/>
  <c r="F41" i="5"/>
  <c r="R4" i="5"/>
  <c r="J53" i="5"/>
  <c r="K53" i="5" s="1"/>
  <c r="L53" i="5" s="1"/>
  <c r="M53" i="5" s="1"/>
  <c r="S41" i="5"/>
  <c r="O41" i="5"/>
  <c r="K41" i="5"/>
  <c r="G41" i="5"/>
  <c r="C41" i="5"/>
  <c r="J52" i="5"/>
  <c r="K52" i="5" s="1"/>
  <c r="L52" i="5" s="1"/>
  <c r="M52" i="5" s="1"/>
  <c r="R41" i="5"/>
  <c r="J41" i="5"/>
  <c r="B47" i="5"/>
  <c r="C47" i="5" s="1"/>
  <c r="D47" i="5" s="1"/>
  <c r="E47" i="5" s="1"/>
  <c r="B41" i="5"/>
  <c r="J49" i="5"/>
  <c r="K49" i="5" s="1"/>
  <c r="L49" i="5" s="1"/>
  <c r="M49" i="5" s="1"/>
  <c r="N51" i="5" l="1"/>
  <c r="O51" i="5" s="1"/>
  <c r="P51" i="5" s="1"/>
  <c r="Q51" i="5" s="1"/>
  <c r="N49" i="5"/>
  <c r="O49" i="5" s="1"/>
  <c r="P49" i="5" s="1"/>
  <c r="Q49" i="5" s="1"/>
  <c r="N50" i="5"/>
  <c r="O50" i="5" s="1"/>
  <c r="P50" i="5" s="1"/>
  <c r="Q50" i="5" s="1"/>
  <c r="N52" i="5"/>
  <c r="O52" i="5" s="1"/>
  <c r="P52" i="5" s="1"/>
  <c r="Q52" i="5" s="1"/>
  <c r="N53" i="5"/>
  <c r="O53" i="5" s="1"/>
  <c r="P53" i="5" s="1"/>
  <c r="Q53" i="5" s="1"/>
  <c r="F48" i="5"/>
  <c r="G48" i="5" s="1"/>
  <c r="H48" i="5" s="1"/>
  <c r="I48" i="5" s="1"/>
  <c r="F47" i="5" l="1"/>
  <c r="G47" i="5" s="1"/>
  <c r="H47" i="5" s="1"/>
  <c r="I47" i="5" s="1"/>
  <c r="J48" i="5"/>
  <c r="K48" i="5" s="1"/>
  <c r="L48" i="5" s="1"/>
  <c r="M48" i="5" s="1"/>
  <c r="R50" i="5"/>
  <c r="S50" i="5" s="1"/>
  <c r="T50" i="5" s="1"/>
  <c r="U50" i="5" s="1"/>
  <c r="R49" i="5"/>
  <c r="S49" i="5" s="1"/>
  <c r="T49" i="5" s="1"/>
  <c r="U49" i="5" s="1"/>
  <c r="R53" i="5"/>
  <c r="S53" i="5" s="1"/>
  <c r="T53" i="5" s="1"/>
  <c r="U53" i="5" s="1"/>
  <c r="R52" i="5"/>
  <c r="S52" i="5" s="1"/>
  <c r="T52" i="5" s="1"/>
  <c r="U52" i="5" s="1"/>
  <c r="R51" i="5"/>
  <c r="S51" i="5" s="1"/>
  <c r="T51" i="5" s="1"/>
  <c r="U51" i="5" s="1"/>
  <c r="N48" i="5" l="1"/>
  <c r="O48" i="5" s="1"/>
  <c r="P48" i="5" s="1"/>
  <c r="Q48" i="5" s="1"/>
  <c r="E97" i="5"/>
  <c r="E98" i="5" s="1"/>
  <c r="R48" i="5" l="1"/>
  <c r="S48" i="5" s="1"/>
  <c r="T48" i="5" s="1"/>
  <c r="U48" i="5" s="1"/>
  <c r="I97" i="5"/>
  <c r="I98" i="5" s="1"/>
  <c r="J47" i="5"/>
  <c r="K47" i="5" s="1"/>
  <c r="L47" i="5" s="1"/>
  <c r="M47" i="5" s="1"/>
  <c r="N47" i="5" l="1"/>
  <c r="O47" i="5" s="1"/>
  <c r="P47" i="5" s="1"/>
  <c r="Q47" i="5" s="1"/>
  <c r="M97" i="5" l="1"/>
  <c r="M98" i="5" s="1"/>
  <c r="R47" i="5" l="1"/>
  <c r="S47" i="5" s="1"/>
  <c r="T47" i="5" s="1"/>
  <c r="U47" i="5" s="1"/>
  <c r="U97" i="5" l="1"/>
  <c r="Q97" i="5"/>
  <c r="Q98" i="5" s="1"/>
  <c r="U98" i="5" l="1"/>
</calcChain>
</file>

<file path=xl/sharedStrings.xml><?xml version="1.0" encoding="utf-8"?>
<sst xmlns="http://schemas.openxmlformats.org/spreadsheetml/2006/main" count="135" uniqueCount="59">
  <si>
    <t>&lt;=</t>
  </si>
  <si>
    <t>&gt;=</t>
  </si>
  <si>
    <t>$B$5</t>
  </si>
  <si>
    <t>$B$31</t>
  </si>
  <si>
    <t>$A$34</t>
  </si>
  <si>
    <t>$F$18</t>
  </si>
  <si>
    <t/>
  </si>
  <si>
    <t>$G$18</t>
  </si>
  <si>
    <t>$B$12</t>
  </si>
  <si>
    <t>$A$48</t>
  </si>
  <si>
    <t>C1</t>
  </si>
  <si>
    <t>C2</t>
  </si>
  <si>
    <t>C3</t>
  </si>
  <si>
    <t>C4</t>
  </si>
  <si>
    <t>C5</t>
  </si>
  <si>
    <t>C6</t>
  </si>
  <si>
    <t>C7</t>
  </si>
  <si>
    <t>Weight [kg]</t>
  </si>
  <si>
    <t>Inventory</t>
  </si>
  <si>
    <t>Alloy</t>
  </si>
  <si>
    <t>Furnace capacity [kg]</t>
  </si>
  <si>
    <t>Holding cost</t>
  </si>
  <si>
    <t>Total</t>
  </si>
  <si>
    <t>Goal function</t>
  </si>
  <si>
    <t>Day</t>
  </si>
  <si>
    <t>Total weight [kg]</t>
  </si>
  <si>
    <t>Demand [item/day]</t>
  </si>
  <si>
    <t>Sale [item/day]</t>
  </si>
  <si>
    <t>Final inventory [item/day]</t>
  </si>
  <si>
    <t>Delayed products [item/day]</t>
  </si>
  <si>
    <t>Holding costs</t>
  </si>
  <si>
    <t>Delayed costs</t>
  </si>
  <si>
    <t>Produced alloy</t>
  </si>
  <si>
    <t>Lot-sizing and scheduling</t>
  </si>
  <si>
    <t>Input data</t>
  </si>
  <si>
    <t>coef.</t>
  </si>
  <si>
    <t>basic</t>
  </si>
  <si>
    <t>result</t>
  </si>
  <si>
    <t>min loading</t>
  </si>
  <si>
    <t>Setup penalty</t>
  </si>
  <si>
    <t>Setup lost for alloy 1 and 2</t>
  </si>
  <si>
    <t>Demand per day</t>
  </si>
  <si>
    <t>Load 1</t>
  </si>
  <si>
    <t>Load 2</t>
  </si>
  <si>
    <t>Day 1</t>
  </si>
  <si>
    <t>Day 2</t>
  </si>
  <si>
    <t>Day 3</t>
  </si>
  <si>
    <t>Day 4</t>
  </si>
  <si>
    <t>Day 5</t>
  </si>
  <si>
    <t>Setup costs</t>
  </si>
  <si>
    <t xml:space="preserve">Total aggregated </t>
  </si>
  <si>
    <t>Capacity check</t>
  </si>
  <si>
    <t>Load</t>
  </si>
  <si>
    <t>Production [item/load]</t>
  </si>
  <si>
    <t>Production alloy [item/load]</t>
  </si>
  <si>
    <t>Available [item/load]</t>
  </si>
  <si>
    <t xml:space="preserve"> [item]</t>
  </si>
  <si>
    <t>Product</t>
  </si>
  <si>
    <t>Delaying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</si>
</sst>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0_);\(&quot;$&quot;#,##0.000\)"/>
    <numFmt numFmtId="165" formatCode="0.0000"/>
    <numFmt numFmtId="166" formatCode="0.0"/>
  </numFmts>
  <fonts count="13" x14ac:knownFonts="1">
    <font>
      <sz val="10"/>
      <name val="MS Sans Serif"/>
    </font>
    <font>
      <sz val="10"/>
      <name val="MS Sans Serif"/>
    </font>
    <font>
      <sz val="10"/>
      <name val="Arial"/>
      <family val="2"/>
    </font>
    <font>
      <b/>
      <sz val="12"/>
      <name val="Arial"/>
      <family val="2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z val="11"/>
      <name val="Times New Roman CE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49" fontId="0" fillId="0" borderId="0" xfId="0" applyNumberFormat="1"/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164" fontId="5" fillId="0" borderId="0" xfId="0" applyNumberFormat="1" applyFont="1" applyBorder="1"/>
    <xf numFmtId="0" fontId="4" fillId="0" borderId="0" xfId="0" applyFont="1"/>
    <xf numFmtId="0" fontId="5" fillId="0" borderId="0" xfId="0" applyFont="1" applyFill="1" applyBorder="1"/>
    <xf numFmtId="0" fontId="5" fillId="0" borderId="0" xfId="0" quotePrefix="1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4" fontId="5" fillId="0" borderId="0" xfId="0" applyNumberFormat="1" applyFont="1" applyBorder="1"/>
    <xf numFmtId="4" fontId="5" fillId="0" borderId="0" xfId="0" applyNumberFormat="1" applyFont="1"/>
    <xf numFmtId="38" fontId="5" fillId="2" borderId="1" xfId="1" applyNumberFormat="1" applyFont="1" applyFill="1" applyBorder="1"/>
    <xf numFmtId="38" fontId="5" fillId="3" borderId="1" xfId="1" applyNumberFormat="1" applyFont="1" applyFill="1" applyBorder="1"/>
    <xf numFmtId="38" fontId="5" fillId="4" borderId="1" xfId="1" applyNumberFormat="1" applyFont="1" applyFill="1" applyBorder="1"/>
    <xf numFmtId="0" fontId="5" fillId="2" borderId="1" xfId="0" applyFont="1" applyFill="1" applyBorder="1"/>
    <xf numFmtId="0" fontId="5" fillId="2" borderId="0" xfId="0" quotePrefix="1" applyFont="1" applyFill="1" applyBorder="1" applyAlignment="1">
      <alignment horizontal="center"/>
    </xf>
    <xf numFmtId="0" fontId="5" fillId="3" borderId="0" xfId="0" quotePrefix="1" applyFont="1" applyFill="1" applyBorder="1" applyAlignment="1">
      <alignment horizontal="center"/>
    </xf>
    <xf numFmtId="0" fontId="5" fillId="4" borderId="0" xfId="0" quotePrefix="1" applyFont="1" applyFill="1" applyBorder="1" applyAlignment="1">
      <alignment horizontal="center"/>
    </xf>
    <xf numFmtId="1" fontId="5" fillId="2" borderId="1" xfId="1" applyNumberFormat="1" applyFont="1" applyFill="1" applyBorder="1" applyAlignment="1">
      <alignment horizontal="center"/>
    </xf>
    <xf numFmtId="1" fontId="5" fillId="3" borderId="1" xfId="1" applyNumberFormat="1" applyFont="1" applyFill="1" applyBorder="1" applyAlignment="1">
      <alignment horizontal="center"/>
    </xf>
    <xf numFmtId="1" fontId="5" fillId="4" borderId="1" xfId="1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7" fillId="0" borderId="0" xfId="0" applyFont="1"/>
    <xf numFmtId="38" fontId="5" fillId="0" borderId="0" xfId="1" applyNumberFormat="1" applyFont="1" applyFill="1" applyBorder="1"/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2" borderId="1" xfId="0" quotePrefix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right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166" fontId="5" fillId="6" borderId="1" xfId="0" applyNumberFormat="1" applyFont="1" applyFill="1" applyBorder="1" applyAlignment="1">
      <alignment horizontal="center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center"/>
    </xf>
    <xf numFmtId="166" fontId="5" fillId="7" borderId="1" xfId="0" applyNumberFormat="1" applyFont="1" applyFill="1" applyBorder="1" applyAlignment="1">
      <alignment horizontal="center"/>
    </xf>
    <xf numFmtId="0" fontId="6" fillId="0" borderId="0" xfId="0" applyFont="1" applyBorder="1"/>
    <xf numFmtId="4" fontId="5" fillId="2" borderId="1" xfId="1" applyNumberFormat="1" applyFont="1" applyFill="1" applyBorder="1"/>
    <xf numFmtId="4" fontId="0" fillId="0" borderId="0" xfId="0" applyNumberFormat="1"/>
    <xf numFmtId="4" fontId="6" fillId="2" borderId="1" xfId="1" applyNumberFormat="1" applyFont="1" applyFill="1" applyBorder="1"/>
    <xf numFmtId="4" fontId="6" fillId="8" borderId="1" xfId="1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0" fillId="0" borderId="0" xfId="0" applyFont="1"/>
    <xf numFmtId="3" fontId="2" fillId="0" borderId="0" xfId="0" applyNumberFormat="1" applyFont="1"/>
    <xf numFmtId="3" fontId="0" fillId="0" borderId="0" xfId="0" applyNumberFormat="1"/>
    <xf numFmtId="3" fontId="5" fillId="0" borderId="0" xfId="0" applyNumberFormat="1" applyFont="1"/>
    <xf numFmtId="3" fontId="9" fillId="0" borderId="0" xfId="0" applyNumberFormat="1" applyFont="1"/>
    <xf numFmtId="0" fontId="5" fillId="6" borderId="3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1" fillId="5" borderId="1" xfId="0" applyFont="1" applyFill="1" applyBorder="1"/>
    <xf numFmtId="0" fontId="12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9"/>
  <sheetViews>
    <sheetView tabSelected="1" workbookViewId="0">
      <selection activeCell="E67" sqref="E67"/>
    </sheetView>
  </sheetViews>
  <sheetFormatPr defaultRowHeight="12.75" x14ac:dyDescent="0.2"/>
  <cols>
    <col min="1" max="1" width="21.5703125" style="1" customWidth="1"/>
    <col min="2" max="2" width="9.42578125" style="1" customWidth="1"/>
    <col min="3" max="3" width="9.140625" style="1" customWidth="1"/>
    <col min="4" max="4" width="8.85546875" style="1" customWidth="1"/>
    <col min="5" max="13" width="9.7109375" style="1" customWidth="1"/>
    <col min="14" max="21" width="9.140625" style="1"/>
    <col min="22" max="41" width="6" style="1" customWidth="1"/>
    <col min="42" max="16384" width="9.140625" style="1"/>
  </cols>
  <sheetData>
    <row r="1" spans="1:18" ht="15.75" x14ac:dyDescent="0.25">
      <c r="A1" s="3" t="s">
        <v>33</v>
      </c>
    </row>
    <row r="2" spans="1:18" ht="14.25" x14ac:dyDescent="0.2">
      <c r="A2" s="65" t="s">
        <v>34</v>
      </c>
      <c r="B2" s="62" t="s">
        <v>35</v>
      </c>
      <c r="C2" s="62" t="s">
        <v>36</v>
      </c>
      <c r="D2" s="62" t="s">
        <v>37</v>
      </c>
      <c r="E2" s="63" t="s">
        <v>38</v>
      </c>
      <c r="M2" s="38" t="s">
        <v>51</v>
      </c>
    </row>
    <row r="3" spans="1:18" x14ac:dyDescent="0.2">
      <c r="A3" s="4" t="s">
        <v>20</v>
      </c>
      <c r="B3" s="63">
        <v>1.1000000000000001</v>
      </c>
      <c r="C3" s="63">
        <v>1500</v>
      </c>
      <c r="D3" s="64">
        <f>B3*C3</f>
        <v>1650.0000000000002</v>
      </c>
      <c r="E3" s="63">
        <f>E4*D3</f>
        <v>825.00000000000011</v>
      </c>
    </row>
    <row r="4" spans="1:18" x14ac:dyDescent="0.2">
      <c r="A4" s="4" t="s">
        <v>39</v>
      </c>
      <c r="B4" s="54">
        <v>25</v>
      </c>
      <c r="C4" s="54"/>
      <c r="D4" s="54"/>
      <c r="E4" s="63">
        <v>0.5</v>
      </c>
      <c r="M4" s="55">
        <f>M5+M6</f>
        <v>5419</v>
      </c>
      <c r="N4" s="55">
        <f>N5+N6</f>
        <v>5438</v>
      </c>
      <c r="O4" s="55">
        <f>O5+O6</f>
        <v>4423</v>
      </c>
      <c r="P4" s="55">
        <f>P5+P6</f>
        <v>3967</v>
      </c>
      <c r="Q4" s="55">
        <f>Q5+Q6</f>
        <v>4565</v>
      </c>
      <c r="R4" s="55">
        <f>SUM(M4:Q4)</f>
        <v>23812</v>
      </c>
    </row>
    <row r="5" spans="1:18" x14ac:dyDescent="0.2">
      <c r="A5" s="4" t="s">
        <v>40</v>
      </c>
      <c r="B5" s="4">
        <v>1</v>
      </c>
      <c r="C5" s="4">
        <v>10</v>
      </c>
      <c r="M5" s="56">
        <f>SUM(M9:M11)</f>
        <v>2451</v>
      </c>
      <c r="N5" s="56">
        <f t="shared" ref="N5:Q5" si="0">SUM(N9:N11)</f>
        <v>2166</v>
      </c>
      <c r="O5" s="56">
        <f t="shared" si="0"/>
        <v>1476</v>
      </c>
      <c r="P5" s="56">
        <f t="shared" si="0"/>
        <v>1258</v>
      </c>
      <c r="Q5" s="56">
        <f t="shared" si="0"/>
        <v>2116</v>
      </c>
      <c r="R5" s="55">
        <f>SUM(M5:Q5)</f>
        <v>9467</v>
      </c>
    </row>
    <row r="6" spans="1:18" x14ac:dyDescent="0.2">
      <c r="A6" s="4"/>
      <c r="B6" s="4">
        <v>2</v>
      </c>
      <c r="C6" s="4">
        <v>15</v>
      </c>
      <c r="M6" s="57">
        <f>SUM(M12:M15)</f>
        <v>2968</v>
      </c>
      <c r="N6" s="57">
        <f t="shared" ref="N6:Q6" si="1">SUM(N12:N15)</f>
        <v>3272</v>
      </c>
      <c r="O6" s="57">
        <f t="shared" si="1"/>
        <v>2947</v>
      </c>
      <c r="P6" s="57">
        <f t="shared" si="1"/>
        <v>2709</v>
      </c>
      <c r="Q6" s="57">
        <f t="shared" si="1"/>
        <v>2449</v>
      </c>
      <c r="R6" s="55">
        <f>SUM(M6:Q6)</f>
        <v>14345</v>
      </c>
    </row>
    <row r="7" spans="1:18" x14ac:dyDescent="0.2">
      <c r="A7" s="66" t="s">
        <v>57</v>
      </c>
      <c r="B7" s="60" t="s">
        <v>18</v>
      </c>
      <c r="C7" s="68" t="s">
        <v>19</v>
      </c>
      <c r="D7" s="68" t="s">
        <v>17</v>
      </c>
      <c r="E7" s="70" t="s">
        <v>21</v>
      </c>
      <c r="F7" s="68" t="s">
        <v>58</v>
      </c>
      <c r="G7" s="72" t="s">
        <v>41</v>
      </c>
      <c r="H7" s="72"/>
      <c r="I7" s="72"/>
      <c r="J7" s="72"/>
      <c r="K7" s="72"/>
      <c r="L7" s="39" t="s">
        <v>42</v>
      </c>
      <c r="M7" s="58">
        <f>ROUNDUP(M5/$D$3,0)</f>
        <v>2</v>
      </c>
      <c r="N7" s="58">
        <f t="shared" ref="N7:R8" si="2">ROUNDUP(N5/$D$3,0)</f>
        <v>2</v>
      </c>
      <c r="O7" s="58">
        <f t="shared" si="2"/>
        <v>1</v>
      </c>
      <c r="P7" s="58">
        <f t="shared" si="2"/>
        <v>1</v>
      </c>
      <c r="Q7" s="58">
        <f t="shared" si="2"/>
        <v>2</v>
      </c>
      <c r="R7" s="58">
        <f t="shared" si="2"/>
        <v>6</v>
      </c>
    </row>
    <row r="8" spans="1:18" s="4" customFormat="1" x14ac:dyDescent="0.2">
      <c r="A8" s="67"/>
      <c r="B8" s="61" t="s">
        <v>56</v>
      </c>
      <c r="C8" s="69"/>
      <c r="D8" s="69"/>
      <c r="E8" s="71"/>
      <c r="F8" s="69"/>
      <c r="G8" s="51">
        <v>1</v>
      </c>
      <c r="H8" s="51">
        <v>2</v>
      </c>
      <c r="I8" s="51">
        <v>3</v>
      </c>
      <c r="J8" s="51">
        <v>4</v>
      </c>
      <c r="K8" s="51">
        <v>5</v>
      </c>
      <c r="L8" s="39" t="s">
        <v>43</v>
      </c>
      <c r="M8" s="58">
        <f>ROUNDUP(M6/$D$3,0)</f>
        <v>2</v>
      </c>
      <c r="N8" s="58">
        <f t="shared" si="2"/>
        <v>2</v>
      </c>
      <c r="O8" s="58">
        <f t="shared" si="2"/>
        <v>2</v>
      </c>
      <c r="P8" s="58">
        <f t="shared" si="2"/>
        <v>2</v>
      </c>
      <c r="Q8" s="58">
        <f t="shared" si="2"/>
        <v>2</v>
      </c>
      <c r="R8" s="58">
        <f t="shared" si="2"/>
        <v>9</v>
      </c>
    </row>
    <row r="9" spans="1:18" s="4" customFormat="1" x14ac:dyDescent="0.2">
      <c r="A9" s="40" t="s">
        <v>10</v>
      </c>
      <c r="B9" s="59">
        <v>0</v>
      </c>
      <c r="C9" s="41">
        <v>1</v>
      </c>
      <c r="D9" s="42">
        <v>25</v>
      </c>
      <c r="E9" s="42">
        <v>1</v>
      </c>
      <c r="F9" s="42">
        <v>4.5</v>
      </c>
      <c r="G9" s="41">
        <v>33</v>
      </c>
      <c r="H9" s="41">
        <v>52</v>
      </c>
      <c r="I9" s="41">
        <v>14</v>
      </c>
      <c r="J9" s="41">
        <v>10</v>
      </c>
      <c r="K9" s="41">
        <v>42</v>
      </c>
      <c r="M9" s="56">
        <f>$D9*G9</f>
        <v>825</v>
      </c>
      <c r="N9" s="56">
        <f t="shared" ref="N9:Q15" si="3">$D9*H9</f>
        <v>1300</v>
      </c>
      <c r="O9" s="56">
        <f t="shared" si="3"/>
        <v>350</v>
      </c>
      <c r="P9" s="56">
        <f t="shared" si="3"/>
        <v>250</v>
      </c>
      <c r="Q9" s="56">
        <f t="shared" si="3"/>
        <v>1050</v>
      </c>
      <c r="R9" s="56"/>
    </row>
    <row r="10" spans="1:18" s="4" customFormat="1" x14ac:dyDescent="0.2">
      <c r="A10" s="40" t="s">
        <v>11</v>
      </c>
      <c r="B10" s="41">
        <v>0</v>
      </c>
      <c r="C10" s="41">
        <v>1</v>
      </c>
      <c r="D10" s="42">
        <v>26</v>
      </c>
      <c r="E10" s="42">
        <v>1</v>
      </c>
      <c r="F10" s="42">
        <v>7</v>
      </c>
      <c r="G10" s="41">
        <v>51</v>
      </c>
      <c r="H10" s="41">
        <v>26</v>
      </c>
      <c r="I10" s="41">
        <v>26</v>
      </c>
      <c r="J10" s="41">
        <v>28</v>
      </c>
      <c r="K10" s="41">
        <v>31</v>
      </c>
      <c r="M10" s="56">
        <f t="shared" ref="M10:M15" si="4">$D10*G10</f>
        <v>1326</v>
      </c>
      <c r="N10" s="56">
        <f t="shared" si="3"/>
        <v>676</v>
      </c>
      <c r="O10" s="56">
        <f t="shared" si="3"/>
        <v>676</v>
      </c>
      <c r="P10" s="56">
        <f t="shared" si="3"/>
        <v>728</v>
      </c>
      <c r="Q10" s="56">
        <f t="shared" si="3"/>
        <v>806</v>
      </c>
      <c r="R10" s="56"/>
    </row>
    <row r="11" spans="1:18" s="4" customFormat="1" x14ac:dyDescent="0.2">
      <c r="A11" s="40" t="s">
        <v>12</v>
      </c>
      <c r="B11" s="41">
        <v>0</v>
      </c>
      <c r="C11" s="41">
        <v>1</v>
      </c>
      <c r="D11" s="42">
        <v>10</v>
      </c>
      <c r="E11" s="42">
        <v>0.7</v>
      </c>
      <c r="F11" s="42">
        <v>5</v>
      </c>
      <c r="G11" s="41">
        <v>30</v>
      </c>
      <c r="H11" s="41">
        <v>19</v>
      </c>
      <c r="I11" s="41">
        <v>45</v>
      </c>
      <c r="J11" s="41">
        <v>28</v>
      </c>
      <c r="K11" s="41">
        <v>26</v>
      </c>
      <c r="M11" s="56">
        <f t="shared" si="4"/>
        <v>300</v>
      </c>
      <c r="N11" s="56">
        <f t="shared" si="3"/>
        <v>190</v>
      </c>
      <c r="O11" s="56">
        <f t="shared" si="3"/>
        <v>450</v>
      </c>
      <c r="P11" s="56">
        <f t="shared" si="3"/>
        <v>280</v>
      </c>
      <c r="Q11" s="56">
        <f t="shared" si="3"/>
        <v>260</v>
      </c>
      <c r="R11" s="56"/>
    </row>
    <row r="12" spans="1:18" s="4" customFormat="1" x14ac:dyDescent="0.2">
      <c r="A12" s="43" t="s">
        <v>13</v>
      </c>
      <c r="B12" s="44">
        <v>0</v>
      </c>
      <c r="C12" s="44">
        <v>2</v>
      </c>
      <c r="D12" s="45">
        <v>11</v>
      </c>
      <c r="E12" s="45">
        <v>0.7</v>
      </c>
      <c r="F12" s="45">
        <v>5.6</v>
      </c>
      <c r="G12" s="44">
        <v>25</v>
      </c>
      <c r="H12" s="44">
        <v>49</v>
      </c>
      <c r="I12" s="44">
        <v>59</v>
      </c>
      <c r="J12" s="44">
        <v>39</v>
      </c>
      <c r="K12" s="44">
        <v>25</v>
      </c>
      <c r="M12" s="56">
        <f t="shared" si="4"/>
        <v>275</v>
      </c>
      <c r="N12" s="56">
        <f t="shared" si="3"/>
        <v>539</v>
      </c>
      <c r="O12" s="56">
        <f t="shared" si="3"/>
        <v>649</v>
      </c>
      <c r="P12" s="56">
        <f t="shared" si="3"/>
        <v>429</v>
      </c>
      <c r="Q12" s="56">
        <f t="shared" si="3"/>
        <v>275</v>
      </c>
      <c r="R12" s="56"/>
    </row>
    <row r="13" spans="1:18" s="4" customFormat="1" x14ac:dyDescent="0.2">
      <c r="A13" s="43" t="s">
        <v>14</v>
      </c>
      <c r="B13" s="44">
        <v>0</v>
      </c>
      <c r="C13" s="44">
        <v>2</v>
      </c>
      <c r="D13" s="45">
        <v>28</v>
      </c>
      <c r="E13" s="45">
        <v>1.1000000000000001</v>
      </c>
      <c r="F13" s="45">
        <v>4.4000000000000004</v>
      </c>
      <c r="G13" s="44">
        <v>49</v>
      </c>
      <c r="H13" s="44">
        <v>42</v>
      </c>
      <c r="I13" s="44">
        <v>21</v>
      </c>
      <c r="J13" s="44">
        <v>45</v>
      </c>
      <c r="K13" s="44">
        <v>42</v>
      </c>
      <c r="M13" s="56">
        <f t="shared" si="4"/>
        <v>1372</v>
      </c>
      <c r="N13" s="56">
        <f t="shared" si="3"/>
        <v>1176</v>
      </c>
      <c r="O13" s="56">
        <f t="shared" si="3"/>
        <v>588</v>
      </c>
      <c r="P13" s="56">
        <f t="shared" si="3"/>
        <v>1260</v>
      </c>
      <c r="Q13" s="56">
        <f t="shared" si="3"/>
        <v>1176</v>
      </c>
      <c r="R13" s="56"/>
    </row>
    <row r="14" spans="1:18" s="4" customFormat="1" x14ac:dyDescent="0.2">
      <c r="A14" s="43" t="s">
        <v>15</v>
      </c>
      <c r="B14" s="44">
        <v>0</v>
      </c>
      <c r="C14" s="44">
        <v>2</v>
      </c>
      <c r="D14" s="45">
        <v>5</v>
      </c>
      <c r="E14" s="45">
        <v>0.6</v>
      </c>
      <c r="F14" s="45">
        <v>7.6</v>
      </c>
      <c r="G14" s="44">
        <v>31</v>
      </c>
      <c r="H14" s="44">
        <v>21</v>
      </c>
      <c r="I14" s="44">
        <v>78</v>
      </c>
      <c r="J14" s="44">
        <v>50</v>
      </c>
      <c r="K14" s="44">
        <v>28</v>
      </c>
      <c r="M14" s="56">
        <f t="shared" si="4"/>
        <v>155</v>
      </c>
      <c r="N14" s="56">
        <f t="shared" si="3"/>
        <v>105</v>
      </c>
      <c r="O14" s="56">
        <f t="shared" si="3"/>
        <v>390</v>
      </c>
      <c r="P14" s="56">
        <f t="shared" si="3"/>
        <v>250</v>
      </c>
      <c r="Q14" s="56">
        <f t="shared" si="3"/>
        <v>140</v>
      </c>
      <c r="R14" s="56"/>
    </row>
    <row r="15" spans="1:18" s="4" customFormat="1" x14ac:dyDescent="0.2">
      <c r="A15" s="43" t="s">
        <v>16</v>
      </c>
      <c r="B15" s="44">
        <v>0</v>
      </c>
      <c r="C15" s="44">
        <v>2</v>
      </c>
      <c r="D15" s="45">
        <v>22</v>
      </c>
      <c r="E15" s="45">
        <v>0.9</v>
      </c>
      <c r="F15" s="45">
        <v>8.8000000000000007</v>
      </c>
      <c r="G15" s="44">
        <v>53</v>
      </c>
      <c r="H15" s="44">
        <v>66</v>
      </c>
      <c r="I15" s="44">
        <v>60</v>
      </c>
      <c r="J15" s="44">
        <v>35</v>
      </c>
      <c r="K15" s="44">
        <v>39</v>
      </c>
      <c r="M15" s="56">
        <f t="shared" si="4"/>
        <v>1166</v>
      </c>
      <c r="N15" s="56">
        <f t="shared" si="3"/>
        <v>1452</v>
      </c>
      <c r="O15" s="56">
        <f t="shared" si="3"/>
        <v>1320</v>
      </c>
      <c r="P15" s="56">
        <f t="shared" si="3"/>
        <v>770</v>
      </c>
      <c r="Q15" s="56">
        <f t="shared" si="3"/>
        <v>858</v>
      </c>
      <c r="R15" s="56"/>
    </row>
    <row r="16" spans="1:18" s="4" customFormat="1" x14ac:dyDescent="0.2">
      <c r="A16"/>
      <c r="B16"/>
    </row>
    <row r="17" spans="1:41" s="4" customFormat="1" x14ac:dyDescent="0.2">
      <c r="A17" s="53" t="s">
        <v>32</v>
      </c>
      <c r="B17" s="73" t="s">
        <v>44</v>
      </c>
      <c r="C17" s="73"/>
      <c r="D17" s="73"/>
      <c r="E17" s="73"/>
      <c r="F17" s="73" t="s">
        <v>45</v>
      </c>
      <c r="G17" s="73"/>
      <c r="H17" s="73"/>
      <c r="I17" s="73"/>
      <c r="J17" s="73" t="s">
        <v>46</v>
      </c>
      <c r="K17" s="73"/>
      <c r="L17" s="73"/>
      <c r="M17" s="73"/>
      <c r="N17" s="73" t="s">
        <v>47</v>
      </c>
      <c r="O17" s="73"/>
      <c r="P17" s="73"/>
      <c r="Q17" s="73"/>
      <c r="R17" s="73" t="s">
        <v>48</v>
      </c>
      <c r="S17" s="73"/>
      <c r="T17" s="73"/>
      <c r="U17" s="73"/>
    </row>
    <row r="18" spans="1:41" s="4" customFormat="1" x14ac:dyDescent="0.2">
      <c r="A18" s="29" t="s">
        <v>52</v>
      </c>
      <c r="B18" s="26">
        <v>1</v>
      </c>
      <c r="C18" s="26">
        <v>2</v>
      </c>
      <c r="D18" s="26">
        <v>3</v>
      </c>
      <c r="E18" s="26">
        <v>4</v>
      </c>
      <c r="F18" s="27">
        <v>5</v>
      </c>
      <c r="G18" s="27">
        <v>6</v>
      </c>
      <c r="H18" s="27">
        <v>7</v>
      </c>
      <c r="I18" s="27">
        <v>8</v>
      </c>
      <c r="J18" s="28">
        <v>9</v>
      </c>
      <c r="K18" s="28">
        <v>10</v>
      </c>
      <c r="L18" s="28">
        <v>11</v>
      </c>
      <c r="M18" s="28">
        <v>12</v>
      </c>
      <c r="N18" s="27">
        <v>13</v>
      </c>
      <c r="O18" s="27">
        <v>14</v>
      </c>
      <c r="P18" s="27">
        <v>15</v>
      </c>
      <c r="Q18" s="27">
        <v>16</v>
      </c>
      <c r="R18" s="28">
        <v>17</v>
      </c>
      <c r="S18" s="28">
        <v>18</v>
      </c>
      <c r="T18" s="28">
        <v>19</v>
      </c>
      <c r="U18" s="28">
        <v>20</v>
      </c>
    </row>
    <row r="19" spans="1:41" s="4" customFormat="1" x14ac:dyDescent="0.2">
      <c r="A19" s="33">
        <v>1</v>
      </c>
      <c r="B19" s="23">
        <f>1-B20</f>
        <v>0</v>
      </c>
      <c r="C19" s="23">
        <f t="shared" ref="C19:E19" si="5">1-C20</f>
        <v>1</v>
      </c>
      <c r="D19" s="23">
        <f t="shared" si="5"/>
        <v>1</v>
      </c>
      <c r="E19" s="23">
        <f t="shared" si="5"/>
        <v>0</v>
      </c>
      <c r="F19" s="24">
        <f>1-F20</f>
        <v>0</v>
      </c>
      <c r="G19" s="24">
        <f t="shared" ref="G19:I19" si="6">1-G20</f>
        <v>1</v>
      </c>
      <c r="H19" s="24">
        <f t="shared" si="6"/>
        <v>1</v>
      </c>
      <c r="I19" s="24">
        <f t="shared" si="6"/>
        <v>0</v>
      </c>
      <c r="J19" s="25">
        <f>1-J20</f>
        <v>1</v>
      </c>
      <c r="K19" s="25">
        <f t="shared" ref="K19:M19" si="7">1-K20</f>
        <v>1</v>
      </c>
      <c r="L19" s="25">
        <f t="shared" si="7"/>
        <v>0</v>
      </c>
      <c r="M19" s="25">
        <f t="shared" si="7"/>
        <v>0</v>
      </c>
      <c r="N19" s="24">
        <f>1-N20</f>
        <v>1</v>
      </c>
      <c r="O19" s="24">
        <f t="shared" ref="O19:Q19" si="8">1-O20</f>
        <v>1</v>
      </c>
      <c r="P19" s="24">
        <f t="shared" si="8"/>
        <v>0</v>
      </c>
      <c r="Q19" s="24">
        <f t="shared" si="8"/>
        <v>0</v>
      </c>
      <c r="R19" s="25">
        <f>1-R20</f>
        <v>1</v>
      </c>
      <c r="S19" s="25">
        <f t="shared" ref="S19:U19" si="9">1-S20</f>
        <v>0</v>
      </c>
      <c r="T19" s="25">
        <f t="shared" si="9"/>
        <v>1</v>
      </c>
      <c r="U19" s="25">
        <f t="shared" si="9"/>
        <v>1</v>
      </c>
    </row>
    <row r="20" spans="1:41" s="4" customFormat="1" x14ac:dyDescent="0.2">
      <c r="A20" s="33">
        <v>2</v>
      </c>
      <c r="B20" s="23">
        <v>1</v>
      </c>
      <c r="C20" s="23">
        <v>0</v>
      </c>
      <c r="D20" s="23">
        <v>0</v>
      </c>
      <c r="E20" s="23">
        <v>1</v>
      </c>
      <c r="F20" s="24">
        <v>1</v>
      </c>
      <c r="G20" s="24">
        <v>0</v>
      </c>
      <c r="H20" s="24">
        <v>0</v>
      </c>
      <c r="I20" s="24">
        <v>1</v>
      </c>
      <c r="J20" s="25">
        <v>0</v>
      </c>
      <c r="K20" s="25">
        <v>0</v>
      </c>
      <c r="L20" s="25">
        <v>1</v>
      </c>
      <c r="M20" s="25">
        <v>1</v>
      </c>
      <c r="N20" s="24">
        <v>0</v>
      </c>
      <c r="O20" s="24">
        <v>0</v>
      </c>
      <c r="P20" s="24">
        <v>1</v>
      </c>
      <c r="Q20" s="24">
        <v>1</v>
      </c>
      <c r="R20" s="25">
        <v>0</v>
      </c>
      <c r="S20" s="25">
        <v>1</v>
      </c>
      <c r="T20" s="25">
        <v>0</v>
      </c>
      <c r="U20" s="25">
        <v>0</v>
      </c>
      <c r="V20" s="23">
        <v>1</v>
      </c>
      <c r="W20" s="23">
        <v>0</v>
      </c>
      <c r="X20" s="23">
        <v>0</v>
      </c>
      <c r="Y20" s="23">
        <v>1</v>
      </c>
      <c r="Z20" s="24">
        <v>1</v>
      </c>
      <c r="AA20" s="24">
        <v>0</v>
      </c>
      <c r="AB20" s="24">
        <v>0</v>
      </c>
      <c r="AC20" s="24">
        <v>1</v>
      </c>
      <c r="AD20" s="25">
        <v>1</v>
      </c>
      <c r="AE20" s="25">
        <v>0</v>
      </c>
      <c r="AF20" s="25">
        <v>0</v>
      </c>
      <c r="AG20" s="25">
        <v>1</v>
      </c>
      <c r="AH20" s="24">
        <v>1</v>
      </c>
      <c r="AI20" s="24">
        <v>0</v>
      </c>
      <c r="AJ20" s="24">
        <v>0</v>
      </c>
      <c r="AK20" s="24">
        <v>1</v>
      </c>
      <c r="AL20" s="25">
        <v>1</v>
      </c>
      <c r="AM20" s="25">
        <v>1</v>
      </c>
      <c r="AN20" s="25">
        <v>0</v>
      </c>
      <c r="AO20" s="25">
        <v>0</v>
      </c>
    </row>
    <row r="21" spans="1:41" s="4" customFormat="1" x14ac:dyDescent="0.2">
      <c r="A21" s="5"/>
      <c r="B21" s="6"/>
      <c r="C21" s="6"/>
      <c r="D21" s="6"/>
      <c r="E21" s="6"/>
    </row>
    <row r="22" spans="1:41" s="4" customFormat="1" x14ac:dyDescent="0.2">
      <c r="A22" s="7" t="s">
        <v>53</v>
      </c>
    </row>
    <row r="23" spans="1:41" s="4" customFormat="1" x14ac:dyDescent="0.2">
      <c r="A23" s="4" t="s">
        <v>52</v>
      </c>
      <c r="B23" s="26">
        <v>1</v>
      </c>
      <c r="C23" s="26">
        <v>2</v>
      </c>
      <c r="D23" s="26">
        <v>3</v>
      </c>
      <c r="E23" s="26">
        <v>4</v>
      </c>
      <c r="F23" s="27">
        <v>5</v>
      </c>
      <c r="G23" s="27">
        <v>6</v>
      </c>
      <c r="H23" s="27">
        <v>7</v>
      </c>
      <c r="I23" s="27">
        <v>8</v>
      </c>
      <c r="J23" s="28">
        <v>9</v>
      </c>
      <c r="K23" s="28">
        <v>10</v>
      </c>
      <c r="L23" s="28">
        <v>11</v>
      </c>
      <c r="M23" s="28">
        <v>12</v>
      </c>
      <c r="N23" s="27">
        <v>13</v>
      </c>
      <c r="O23" s="27">
        <v>14</v>
      </c>
      <c r="P23" s="27">
        <v>15</v>
      </c>
      <c r="Q23" s="27">
        <v>16</v>
      </c>
      <c r="R23" s="28">
        <v>17</v>
      </c>
      <c r="S23" s="28">
        <v>18</v>
      </c>
      <c r="T23" s="28">
        <v>19</v>
      </c>
      <c r="U23" s="28">
        <v>20</v>
      </c>
      <c r="V23" s="26">
        <v>1</v>
      </c>
      <c r="W23" s="26">
        <v>2</v>
      </c>
      <c r="X23" s="26">
        <v>3</v>
      </c>
      <c r="Y23" s="26">
        <v>4</v>
      </c>
      <c r="Z23" s="27">
        <v>5</v>
      </c>
      <c r="AA23" s="27">
        <v>6</v>
      </c>
      <c r="AB23" s="27">
        <v>7</v>
      </c>
      <c r="AC23" s="27">
        <v>8</v>
      </c>
      <c r="AD23" s="28">
        <v>9</v>
      </c>
      <c r="AE23" s="28">
        <v>10</v>
      </c>
      <c r="AF23" s="28">
        <v>11</v>
      </c>
      <c r="AG23" s="28">
        <v>12</v>
      </c>
      <c r="AH23" s="27">
        <v>13</v>
      </c>
      <c r="AI23" s="27">
        <v>14</v>
      </c>
      <c r="AJ23" s="27">
        <v>15</v>
      </c>
      <c r="AK23" s="27">
        <v>16</v>
      </c>
      <c r="AL23" s="28">
        <v>17</v>
      </c>
      <c r="AM23" s="28">
        <v>18</v>
      </c>
      <c r="AN23" s="28">
        <v>19</v>
      </c>
      <c r="AO23" s="28">
        <v>20</v>
      </c>
    </row>
    <row r="24" spans="1:41" s="4" customFormat="1" x14ac:dyDescent="0.2">
      <c r="A24" s="4" t="s">
        <v>10</v>
      </c>
      <c r="B24" s="41">
        <v>16</v>
      </c>
      <c r="C24" s="41">
        <v>16</v>
      </c>
      <c r="D24" s="41">
        <v>17</v>
      </c>
      <c r="E24" s="41">
        <v>16</v>
      </c>
      <c r="F24" s="41">
        <v>26</v>
      </c>
      <c r="G24" s="41">
        <v>26</v>
      </c>
      <c r="H24" s="41">
        <v>26</v>
      </c>
      <c r="I24" s="41">
        <v>26</v>
      </c>
      <c r="J24" s="41">
        <v>7</v>
      </c>
      <c r="K24" s="41">
        <v>7</v>
      </c>
      <c r="L24" s="41">
        <v>7</v>
      </c>
      <c r="M24" s="41">
        <v>6</v>
      </c>
      <c r="N24" s="41">
        <v>6</v>
      </c>
      <c r="O24" s="41">
        <v>7</v>
      </c>
      <c r="P24" s="41">
        <v>5</v>
      </c>
      <c r="Q24" s="41">
        <v>5</v>
      </c>
      <c r="R24" s="41">
        <v>21</v>
      </c>
      <c r="S24" s="41">
        <v>21</v>
      </c>
      <c r="T24" s="41">
        <v>21</v>
      </c>
      <c r="U24" s="41">
        <v>20</v>
      </c>
      <c r="V24" s="41">
        <f>INT($G9/2)</f>
        <v>16</v>
      </c>
      <c r="W24" s="41">
        <f t="shared" ref="W24:Y24" si="10">INT($G9/2)</f>
        <v>16</v>
      </c>
      <c r="X24" s="41">
        <f t="shared" si="10"/>
        <v>16</v>
      </c>
      <c r="Y24" s="41">
        <f t="shared" si="10"/>
        <v>16</v>
      </c>
      <c r="Z24" s="41">
        <f>INT($H9/2)</f>
        <v>26</v>
      </c>
      <c r="AA24" s="41">
        <f t="shared" ref="AA24:AC24" si="11">INT($H9/2)</f>
        <v>26</v>
      </c>
      <c r="AB24" s="41">
        <f t="shared" si="11"/>
        <v>26</v>
      </c>
      <c r="AC24" s="41">
        <f t="shared" si="11"/>
        <v>26</v>
      </c>
      <c r="AD24" s="41">
        <f>INT($I9/2)</f>
        <v>7</v>
      </c>
      <c r="AE24" s="41">
        <f t="shared" ref="AE24:AG24" si="12">INT($I9/2)</f>
        <v>7</v>
      </c>
      <c r="AF24" s="41">
        <f t="shared" si="12"/>
        <v>7</v>
      </c>
      <c r="AG24" s="41">
        <f t="shared" si="12"/>
        <v>7</v>
      </c>
      <c r="AH24" s="41">
        <f>INT($J9/2)</f>
        <v>5</v>
      </c>
      <c r="AI24" s="41">
        <f t="shared" ref="AI24:AK24" si="13">INT($J9/2)</f>
        <v>5</v>
      </c>
      <c r="AJ24" s="41">
        <f t="shared" si="13"/>
        <v>5</v>
      </c>
      <c r="AK24" s="41">
        <f t="shared" si="13"/>
        <v>5</v>
      </c>
      <c r="AL24" s="41">
        <f>INT($K9/2)</f>
        <v>21</v>
      </c>
      <c r="AM24" s="41">
        <f t="shared" ref="AM24:AO24" si="14">INT($K9/2)</f>
        <v>21</v>
      </c>
      <c r="AN24" s="41">
        <f t="shared" si="14"/>
        <v>21</v>
      </c>
      <c r="AO24" s="41">
        <f t="shared" si="14"/>
        <v>21</v>
      </c>
    </row>
    <row r="25" spans="1:41" s="4" customFormat="1" x14ac:dyDescent="0.2">
      <c r="A25" s="4" t="s">
        <v>11</v>
      </c>
      <c r="B25" s="41">
        <v>25</v>
      </c>
      <c r="C25" s="41">
        <v>25</v>
      </c>
      <c r="D25" s="41">
        <v>26</v>
      </c>
      <c r="E25" s="41">
        <v>25</v>
      </c>
      <c r="F25" s="41">
        <v>13</v>
      </c>
      <c r="G25" s="41">
        <v>15</v>
      </c>
      <c r="H25" s="41">
        <v>14</v>
      </c>
      <c r="I25" s="41">
        <v>13</v>
      </c>
      <c r="J25" s="41">
        <v>18</v>
      </c>
      <c r="K25" s="41">
        <v>18</v>
      </c>
      <c r="L25" s="41">
        <v>13</v>
      </c>
      <c r="M25" s="41">
        <v>12</v>
      </c>
      <c r="N25" s="41">
        <v>25</v>
      </c>
      <c r="O25" s="41">
        <v>23</v>
      </c>
      <c r="P25" s="41">
        <v>16</v>
      </c>
      <c r="Q25" s="41">
        <v>13</v>
      </c>
      <c r="R25" s="41">
        <v>15</v>
      </c>
      <c r="S25" s="41">
        <v>15</v>
      </c>
      <c r="T25" s="41">
        <v>16</v>
      </c>
      <c r="U25" s="41">
        <v>16</v>
      </c>
      <c r="V25" s="41">
        <f t="shared" ref="V25:Y30" si="15">INT($G10/2)</f>
        <v>25</v>
      </c>
      <c r="W25" s="41">
        <f t="shared" si="15"/>
        <v>25</v>
      </c>
      <c r="X25" s="41">
        <f t="shared" si="15"/>
        <v>25</v>
      </c>
      <c r="Y25" s="41">
        <f t="shared" si="15"/>
        <v>25</v>
      </c>
      <c r="Z25" s="41">
        <f t="shared" ref="Z25:AC30" si="16">INT($H10/2)</f>
        <v>13</v>
      </c>
      <c r="AA25" s="41">
        <f t="shared" si="16"/>
        <v>13</v>
      </c>
      <c r="AB25" s="41">
        <f t="shared" si="16"/>
        <v>13</v>
      </c>
      <c r="AC25" s="41">
        <f t="shared" si="16"/>
        <v>13</v>
      </c>
      <c r="AD25" s="41">
        <f t="shared" ref="AD25:AG30" si="17">INT($I10/2)</f>
        <v>13</v>
      </c>
      <c r="AE25" s="41">
        <f t="shared" si="17"/>
        <v>13</v>
      </c>
      <c r="AF25" s="41">
        <f t="shared" si="17"/>
        <v>13</v>
      </c>
      <c r="AG25" s="41">
        <f t="shared" si="17"/>
        <v>13</v>
      </c>
      <c r="AH25" s="41">
        <f t="shared" ref="AH25:AK30" si="18">INT($J10/2)</f>
        <v>14</v>
      </c>
      <c r="AI25" s="41">
        <f t="shared" si="18"/>
        <v>14</v>
      </c>
      <c r="AJ25" s="41">
        <f t="shared" si="18"/>
        <v>14</v>
      </c>
      <c r="AK25" s="41">
        <f t="shared" si="18"/>
        <v>14</v>
      </c>
      <c r="AL25" s="41">
        <f t="shared" ref="AL25:AO30" si="19">INT($K10/2)</f>
        <v>15</v>
      </c>
      <c r="AM25" s="41">
        <f t="shared" si="19"/>
        <v>15</v>
      </c>
      <c r="AN25" s="41">
        <f t="shared" si="19"/>
        <v>15</v>
      </c>
      <c r="AO25" s="41">
        <f t="shared" si="19"/>
        <v>15</v>
      </c>
    </row>
    <row r="26" spans="1:41" s="4" customFormat="1" x14ac:dyDescent="0.2">
      <c r="A26" s="4" t="s">
        <v>12</v>
      </c>
      <c r="B26" s="41">
        <v>15</v>
      </c>
      <c r="C26" s="41">
        <v>15</v>
      </c>
      <c r="D26" s="41">
        <v>15</v>
      </c>
      <c r="E26" s="41">
        <v>15</v>
      </c>
      <c r="F26" s="41">
        <v>9</v>
      </c>
      <c r="G26" s="41">
        <v>9</v>
      </c>
      <c r="H26" s="41">
        <v>10</v>
      </c>
      <c r="I26" s="41">
        <v>9</v>
      </c>
      <c r="J26" s="41">
        <v>24</v>
      </c>
      <c r="K26" s="41">
        <v>25</v>
      </c>
      <c r="L26" s="41">
        <v>23</v>
      </c>
      <c r="M26" s="41">
        <v>21</v>
      </c>
      <c r="N26" s="41">
        <v>18</v>
      </c>
      <c r="O26" s="41">
        <v>20</v>
      </c>
      <c r="P26" s="41">
        <v>14</v>
      </c>
      <c r="Q26" s="41">
        <v>13</v>
      </c>
      <c r="R26" s="41">
        <v>13</v>
      </c>
      <c r="S26" s="41">
        <v>13</v>
      </c>
      <c r="T26" s="41">
        <v>13</v>
      </c>
      <c r="U26" s="41">
        <v>13</v>
      </c>
      <c r="V26" s="41">
        <f t="shared" si="15"/>
        <v>15</v>
      </c>
      <c r="W26" s="41">
        <f t="shared" si="15"/>
        <v>15</v>
      </c>
      <c r="X26" s="41">
        <f t="shared" si="15"/>
        <v>15</v>
      </c>
      <c r="Y26" s="41">
        <f t="shared" si="15"/>
        <v>15</v>
      </c>
      <c r="Z26" s="41">
        <f t="shared" si="16"/>
        <v>9</v>
      </c>
      <c r="AA26" s="41">
        <f t="shared" si="16"/>
        <v>9</v>
      </c>
      <c r="AB26" s="41">
        <f t="shared" si="16"/>
        <v>9</v>
      </c>
      <c r="AC26" s="41">
        <f t="shared" si="16"/>
        <v>9</v>
      </c>
      <c r="AD26" s="41">
        <f t="shared" si="17"/>
        <v>22</v>
      </c>
      <c r="AE26" s="41">
        <f t="shared" si="17"/>
        <v>22</v>
      </c>
      <c r="AF26" s="41">
        <f t="shared" si="17"/>
        <v>22</v>
      </c>
      <c r="AG26" s="41">
        <f t="shared" si="17"/>
        <v>22</v>
      </c>
      <c r="AH26" s="41">
        <f t="shared" si="18"/>
        <v>14</v>
      </c>
      <c r="AI26" s="41">
        <f t="shared" si="18"/>
        <v>14</v>
      </c>
      <c r="AJ26" s="41">
        <f t="shared" si="18"/>
        <v>14</v>
      </c>
      <c r="AK26" s="41">
        <f t="shared" si="18"/>
        <v>14</v>
      </c>
      <c r="AL26" s="41">
        <f t="shared" si="19"/>
        <v>13</v>
      </c>
      <c r="AM26" s="41">
        <f t="shared" si="19"/>
        <v>13</v>
      </c>
      <c r="AN26" s="41">
        <f t="shared" si="19"/>
        <v>13</v>
      </c>
      <c r="AO26" s="41">
        <f t="shared" si="19"/>
        <v>13</v>
      </c>
    </row>
    <row r="27" spans="1:41" s="4" customFormat="1" x14ac:dyDescent="0.2">
      <c r="A27" s="4" t="s">
        <v>13</v>
      </c>
      <c r="B27" s="44">
        <v>12</v>
      </c>
      <c r="C27" s="44">
        <v>12</v>
      </c>
      <c r="D27" s="44">
        <v>12</v>
      </c>
      <c r="E27" s="44">
        <v>13</v>
      </c>
      <c r="F27" s="44">
        <v>22</v>
      </c>
      <c r="G27" s="44">
        <v>24</v>
      </c>
      <c r="H27" s="44">
        <v>24</v>
      </c>
      <c r="I27" s="44">
        <v>30</v>
      </c>
      <c r="J27" s="44">
        <v>30</v>
      </c>
      <c r="K27" s="44">
        <v>40</v>
      </c>
      <c r="L27" s="44">
        <v>28</v>
      </c>
      <c r="M27" s="44">
        <v>30</v>
      </c>
      <c r="N27" s="44">
        <v>23</v>
      </c>
      <c r="O27" s="44">
        <v>22</v>
      </c>
      <c r="P27" s="44">
        <v>22</v>
      </c>
      <c r="Q27" s="44">
        <v>32</v>
      </c>
      <c r="R27" s="44">
        <v>15</v>
      </c>
      <c r="S27" s="44">
        <v>15</v>
      </c>
      <c r="T27" s="44">
        <v>12</v>
      </c>
      <c r="U27" s="44">
        <v>12</v>
      </c>
      <c r="V27" s="44">
        <f t="shared" si="15"/>
        <v>12</v>
      </c>
      <c r="W27" s="44">
        <f t="shared" si="15"/>
        <v>12</v>
      </c>
      <c r="X27" s="44">
        <f t="shared" si="15"/>
        <v>12</v>
      </c>
      <c r="Y27" s="44">
        <f t="shared" si="15"/>
        <v>12</v>
      </c>
      <c r="Z27" s="44">
        <f t="shared" si="16"/>
        <v>24</v>
      </c>
      <c r="AA27" s="44">
        <f t="shared" si="16"/>
        <v>24</v>
      </c>
      <c r="AB27" s="44">
        <f t="shared" si="16"/>
        <v>24</v>
      </c>
      <c r="AC27" s="44">
        <f t="shared" si="16"/>
        <v>24</v>
      </c>
      <c r="AD27" s="44">
        <f t="shared" si="17"/>
        <v>29</v>
      </c>
      <c r="AE27" s="44">
        <f t="shared" si="17"/>
        <v>29</v>
      </c>
      <c r="AF27" s="44">
        <f t="shared" si="17"/>
        <v>29</v>
      </c>
      <c r="AG27" s="44">
        <f t="shared" si="17"/>
        <v>29</v>
      </c>
      <c r="AH27" s="44">
        <f t="shared" si="18"/>
        <v>19</v>
      </c>
      <c r="AI27" s="44">
        <f t="shared" si="18"/>
        <v>19</v>
      </c>
      <c r="AJ27" s="44">
        <f t="shared" si="18"/>
        <v>19</v>
      </c>
      <c r="AK27" s="44">
        <f t="shared" si="18"/>
        <v>19</v>
      </c>
      <c r="AL27" s="44">
        <f t="shared" si="19"/>
        <v>12</v>
      </c>
      <c r="AM27" s="44">
        <f t="shared" si="19"/>
        <v>12</v>
      </c>
      <c r="AN27" s="44">
        <f t="shared" si="19"/>
        <v>12</v>
      </c>
      <c r="AO27" s="44">
        <f t="shared" si="19"/>
        <v>12</v>
      </c>
    </row>
    <row r="28" spans="1:41" s="4" customFormat="1" x14ac:dyDescent="0.2">
      <c r="A28" s="4" t="s">
        <v>14</v>
      </c>
      <c r="B28" s="44">
        <v>27</v>
      </c>
      <c r="C28" s="44">
        <v>24</v>
      </c>
      <c r="D28" s="44">
        <v>24</v>
      </c>
      <c r="E28" s="44">
        <v>30</v>
      </c>
      <c r="F28" s="44">
        <v>21</v>
      </c>
      <c r="G28" s="44">
        <v>21</v>
      </c>
      <c r="H28" s="44">
        <v>21</v>
      </c>
      <c r="I28" s="44">
        <v>17</v>
      </c>
      <c r="J28" s="44">
        <v>10</v>
      </c>
      <c r="K28" s="44">
        <v>12</v>
      </c>
      <c r="L28" s="44">
        <v>13</v>
      </c>
      <c r="M28" s="44">
        <v>4</v>
      </c>
      <c r="N28" s="44">
        <v>22</v>
      </c>
      <c r="O28" s="44">
        <v>23</v>
      </c>
      <c r="P28" s="44">
        <v>24</v>
      </c>
      <c r="Q28" s="44">
        <v>40</v>
      </c>
      <c r="R28" s="44">
        <v>22</v>
      </c>
      <c r="S28" s="44">
        <v>24</v>
      </c>
      <c r="T28" s="44">
        <v>21</v>
      </c>
      <c r="U28" s="44">
        <v>21</v>
      </c>
      <c r="V28" s="44">
        <f t="shared" si="15"/>
        <v>24</v>
      </c>
      <c r="W28" s="44">
        <f t="shared" si="15"/>
        <v>24</v>
      </c>
      <c r="X28" s="44">
        <f t="shared" si="15"/>
        <v>24</v>
      </c>
      <c r="Y28" s="44">
        <f t="shared" si="15"/>
        <v>24</v>
      </c>
      <c r="Z28" s="44">
        <f t="shared" si="16"/>
        <v>21</v>
      </c>
      <c r="AA28" s="44">
        <f t="shared" si="16"/>
        <v>21</v>
      </c>
      <c r="AB28" s="44">
        <f t="shared" si="16"/>
        <v>21</v>
      </c>
      <c r="AC28" s="44">
        <f t="shared" si="16"/>
        <v>21</v>
      </c>
      <c r="AD28" s="44">
        <f t="shared" si="17"/>
        <v>10</v>
      </c>
      <c r="AE28" s="44">
        <f t="shared" si="17"/>
        <v>10</v>
      </c>
      <c r="AF28" s="44">
        <f t="shared" si="17"/>
        <v>10</v>
      </c>
      <c r="AG28" s="44">
        <f t="shared" si="17"/>
        <v>10</v>
      </c>
      <c r="AH28" s="44">
        <f t="shared" si="18"/>
        <v>22</v>
      </c>
      <c r="AI28" s="44">
        <f t="shared" si="18"/>
        <v>22</v>
      </c>
      <c r="AJ28" s="44">
        <f t="shared" si="18"/>
        <v>22</v>
      </c>
      <c r="AK28" s="44">
        <f t="shared" si="18"/>
        <v>22</v>
      </c>
      <c r="AL28" s="44">
        <f t="shared" si="19"/>
        <v>21</v>
      </c>
      <c r="AM28" s="44">
        <f t="shared" si="19"/>
        <v>21</v>
      </c>
      <c r="AN28" s="44">
        <f t="shared" si="19"/>
        <v>21</v>
      </c>
      <c r="AO28" s="44">
        <f t="shared" si="19"/>
        <v>21</v>
      </c>
    </row>
    <row r="29" spans="1:41" s="4" customFormat="1" x14ac:dyDescent="0.2">
      <c r="A29" s="4" t="s">
        <v>15</v>
      </c>
      <c r="B29" s="44">
        <v>15</v>
      </c>
      <c r="C29" s="44">
        <v>15</v>
      </c>
      <c r="D29" s="44">
        <v>15</v>
      </c>
      <c r="E29" s="44">
        <v>16</v>
      </c>
      <c r="F29" s="44">
        <v>12</v>
      </c>
      <c r="G29" s="44">
        <v>10</v>
      </c>
      <c r="H29" s="44">
        <v>10</v>
      </c>
      <c r="I29" s="44">
        <v>12</v>
      </c>
      <c r="J29" s="44">
        <v>39</v>
      </c>
      <c r="K29" s="44">
        <v>58</v>
      </c>
      <c r="L29" s="44">
        <v>37</v>
      </c>
      <c r="M29" s="44">
        <v>43</v>
      </c>
      <c r="N29" s="44">
        <v>32</v>
      </c>
      <c r="O29" s="44">
        <v>27</v>
      </c>
      <c r="P29" s="44">
        <v>27</v>
      </c>
      <c r="Q29" s="44">
        <v>33</v>
      </c>
      <c r="R29" s="44">
        <v>12</v>
      </c>
      <c r="S29" s="44">
        <v>14</v>
      </c>
      <c r="T29" s="44">
        <v>14</v>
      </c>
      <c r="U29" s="44">
        <v>14</v>
      </c>
      <c r="V29" s="44">
        <f t="shared" si="15"/>
        <v>15</v>
      </c>
      <c r="W29" s="44">
        <f t="shared" si="15"/>
        <v>15</v>
      </c>
      <c r="X29" s="44">
        <f t="shared" si="15"/>
        <v>15</v>
      </c>
      <c r="Y29" s="44">
        <f t="shared" si="15"/>
        <v>15</v>
      </c>
      <c r="Z29" s="44">
        <f t="shared" si="16"/>
        <v>10</v>
      </c>
      <c r="AA29" s="44">
        <f t="shared" si="16"/>
        <v>10</v>
      </c>
      <c r="AB29" s="44">
        <f t="shared" si="16"/>
        <v>10</v>
      </c>
      <c r="AC29" s="44">
        <f t="shared" si="16"/>
        <v>10</v>
      </c>
      <c r="AD29" s="44">
        <f t="shared" si="17"/>
        <v>39</v>
      </c>
      <c r="AE29" s="44">
        <f t="shared" si="17"/>
        <v>39</v>
      </c>
      <c r="AF29" s="44">
        <f t="shared" si="17"/>
        <v>39</v>
      </c>
      <c r="AG29" s="44">
        <f t="shared" si="17"/>
        <v>39</v>
      </c>
      <c r="AH29" s="44">
        <f t="shared" si="18"/>
        <v>25</v>
      </c>
      <c r="AI29" s="44">
        <f t="shared" si="18"/>
        <v>25</v>
      </c>
      <c r="AJ29" s="44">
        <f t="shared" si="18"/>
        <v>25</v>
      </c>
      <c r="AK29" s="44">
        <f t="shared" si="18"/>
        <v>25</v>
      </c>
      <c r="AL29" s="44">
        <f t="shared" si="19"/>
        <v>14</v>
      </c>
      <c r="AM29" s="44">
        <f t="shared" si="19"/>
        <v>14</v>
      </c>
      <c r="AN29" s="44">
        <f t="shared" si="19"/>
        <v>14</v>
      </c>
      <c r="AO29" s="44">
        <f t="shared" si="19"/>
        <v>14</v>
      </c>
    </row>
    <row r="30" spans="1:41" s="4" customFormat="1" x14ac:dyDescent="0.2">
      <c r="A30" s="4" t="s">
        <v>16</v>
      </c>
      <c r="B30" s="44">
        <v>30</v>
      </c>
      <c r="C30" s="44">
        <v>26</v>
      </c>
      <c r="D30" s="44">
        <v>26</v>
      </c>
      <c r="E30" s="44">
        <v>26</v>
      </c>
      <c r="F30" s="44">
        <v>34</v>
      </c>
      <c r="G30" s="44">
        <v>32</v>
      </c>
      <c r="H30" s="44">
        <v>33</v>
      </c>
      <c r="I30" s="44">
        <v>35</v>
      </c>
      <c r="J30" s="44">
        <v>30</v>
      </c>
      <c r="K30" s="44">
        <v>50</v>
      </c>
      <c r="L30" s="44">
        <v>36</v>
      </c>
      <c r="M30" s="44">
        <v>45</v>
      </c>
      <c r="N30" s="44">
        <v>17</v>
      </c>
      <c r="O30" s="44">
        <v>19</v>
      </c>
      <c r="P30" s="44">
        <v>21</v>
      </c>
      <c r="Q30" s="44">
        <v>0</v>
      </c>
      <c r="R30" s="44">
        <v>23</v>
      </c>
      <c r="S30" s="44">
        <v>27</v>
      </c>
      <c r="T30" s="44">
        <v>19</v>
      </c>
      <c r="U30" s="44">
        <v>19</v>
      </c>
      <c r="V30" s="44">
        <f t="shared" si="15"/>
        <v>26</v>
      </c>
      <c r="W30" s="44">
        <f t="shared" si="15"/>
        <v>26</v>
      </c>
      <c r="X30" s="44">
        <f t="shared" si="15"/>
        <v>26</v>
      </c>
      <c r="Y30" s="44">
        <f t="shared" si="15"/>
        <v>26</v>
      </c>
      <c r="Z30" s="44">
        <f t="shared" si="16"/>
        <v>33</v>
      </c>
      <c r="AA30" s="44">
        <f t="shared" si="16"/>
        <v>33</v>
      </c>
      <c r="AB30" s="44">
        <f t="shared" si="16"/>
        <v>33</v>
      </c>
      <c r="AC30" s="44">
        <f t="shared" si="16"/>
        <v>33</v>
      </c>
      <c r="AD30" s="44">
        <f t="shared" si="17"/>
        <v>30</v>
      </c>
      <c r="AE30" s="44">
        <f t="shared" si="17"/>
        <v>30</v>
      </c>
      <c r="AF30" s="44">
        <f t="shared" si="17"/>
        <v>30</v>
      </c>
      <c r="AG30" s="44">
        <f t="shared" si="17"/>
        <v>30</v>
      </c>
      <c r="AH30" s="44">
        <f t="shared" si="18"/>
        <v>17</v>
      </c>
      <c r="AI30" s="44">
        <f t="shared" si="18"/>
        <v>17</v>
      </c>
      <c r="AJ30" s="44">
        <f t="shared" si="18"/>
        <v>17</v>
      </c>
      <c r="AK30" s="44">
        <f t="shared" si="18"/>
        <v>17</v>
      </c>
      <c r="AL30" s="44">
        <f t="shared" si="19"/>
        <v>19</v>
      </c>
      <c r="AM30" s="44">
        <f t="shared" si="19"/>
        <v>19</v>
      </c>
      <c r="AN30" s="44">
        <f t="shared" si="19"/>
        <v>19</v>
      </c>
      <c r="AO30" s="44">
        <f t="shared" si="19"/>
        <v>19</v>
      </c>
    </row>
    <row r="31" spans="1:41" s="4" customFormat="1" x14ac:dyDescent="0.2">
      <c r="A31" s="5"/>
      <c r="B31" s="6"/>
      <c r="C31" s="6"/>
      <c r="D31" s="6"/>
      <c r="E31" s="6"/>
    </row>
    <row r="32" spans="1:41" s="4" customFormat="1" x14ac:dyDescent="0.2">
      <c r="A32" s="7" t="s">
        <v>54</v>
      </c>
    </row>
    <row r="33" spans="1:21" s="4" customFormat="1" x14ac:dyDescent="0.2">
      <c r="A33" s="4" t="s">
        <v>52</v>
      </c>
      <c r="B33" s="26">
        <v>1</v>
      </c>
      <c r="C33" s="26">
        <v>2</v>
      </c>
      <c r="D33" s="26">
        <v>3</v>
      </c>
      <c r="E33" s="26">
        <v>4</v>
      </c>
      <c r="F33" s="27">
        <v>5</v>
      </c>
      <c r="G33" s="27">
        <v>6</v>
      </c>
      <c r="H33" s="27">
        <v>7</v>
      </c>
      <c r="I33" s="27">
        <v>8</v>
      </c>
      <c r="J33" s="28">
        <v>9</v>
      </c>
      <c r="K33" s="28">
        <v>10</v>
      </c>
      <c r="L33" s="28">
        <v>11</v>
      </c>
      <c r="M33" s="28">
        <v>12</v>
      </c>
      <c r="N33" s="27">
        <v>13</v>
      </c>
      <c r="O33" s="27">
        <v>14</v>
      </c>
      <c r="P33" s="27">
        <v>15</v>
      </c>
      <c r="Q33" s="27">
        <v>16</v>
      </c>
      <c r="R33" s="28">
        <v>17</v>
      </c>
      <c r="S33" s="28">
        <v>18</v>
      </c>
      <c r="T33" s="28">
        <v>19</v>
      </c>
      <c r="U33" s="28">
        <v>20</v>
      </c>
    </row>
    <row r="34" spans="1:21" s="4" customFormat="1" x14ac:dyDescent="0.2">
      <c r="A34" s="4" t="s">
        <v>10</v>
      </c>
      <c r="B34" s="41">
        <f t="shared" ref="B34:U36" si="20">B$19*B24</f>
        <v>0</v>
      </c>
      <c r="C34" s="41">
        <f t="shared" si="20"/>
        <v>16</v>
      </c>
      <c r="D34" s="41">
        <f t="shared" si="20"/>
        <v>17</v>
      </c>
      <c r="E34" s="41">
        <f t="shared" si="20"/>
        <v>0</v>
      </c>
      <c r="F34" s="41">
        <f t="shared" si="20"/>
        <v>0</v>
      </c>
      <c r="G34" s="41">
        <f t="shared" si="20"/>
        <v>26</v>
      </c>
      <c r="H34" s="41">
        <f t="shared" si="20"/>
        <v>26</v>
      </c>
      <c r="I34" s="41">
        <f t="shared" si="20"/>
        <v>0</v>
      </c>
      <c r="J34" s="41">
        <f t="shared" si="20"/>
        <v>7</v>
      </c>
      <c r="K34" s="41">
        <f t="shared" si="20"/>
        <v>7</v>
      </c>
      <c r="L34" s="41">
        <f t="shared" si="20"/>
        <v>0</v>
      </c>
      <c r="M34" s="41">
        <f t="shared" si="20"/>
        <v>0</v>
      </c>
      <c r="N34" s="41">
        <f t="shared" si="20"/>
        <v>6</v>
      </c>
      <c r="O34" s="41">
        <f t="shared" si="20"/>
        <v>7</v>
      </c>
      <c r="P34" s="41">
        <f t="shared" si="20"/>
        <v>0</v>
      </c>
      <c r="Q34" s="41">
        <f t="shared" si="20"/>
        <v>0</v>
      </c>
      <c r="R34" s="41">
        <f t="shared" si="20"/>
        <v>21</v>
      </c>
      <c r="S34" s="41">
        <f t="shared" si="20"/>
        <v>0</v>
      </c>
      <c r="T34" s="41">
        <f t="shared" si="20"/>
        <v>21</v>
      </c>
      <c r="U34" s="41">
        <f t="shared" si="20"/>
        <v>20</v>
      </c>
    </row>
    <row r="35" spans="1:21" s="4" customFormat="1" x14ac:dyDescent="0.2">
      <c r="A35" s="4" t="s">
        <v>11</v>
      </c>
      <c r="B35" s="41">
        <f t="shared" si="20"/>
        <v>0</v>
      </c>
      <c r="C35" s="41">
        <f t="shared" si="20"/>
        <v>25</v>
      </c>
      <c r="D35" s="41">
        <f t="shared" si="20"/>
        <v>26</v>
      </c>
      <c r="E35" s="41">
        <f t="shared" si="20"/>
        <v>0</v>
      </c>
      <c r="F35" s="41">
        <f t="shared" si="20"/>
        <v>0</v>
      </c>
      <c r="G35" s="41">
        <f t="shared" si="20"/>
        <v>15</v>
      </c>
      <c r="H35" s="41">
        <f t="shared" si="20"/>
        <v>14</v>
      </c>
      <c r="I35" s="41">
        <f t="shared" si="20"/>
        <v>0</v>
      </c>
      <c r="J35" s="41">
        <f t="shared" si="20"/>
        <v>18</v>
      </c>
      <c r="K35" s="41">
        <f t="shared" si="20"/>
        <v>18</v>
      </c>
      <c r="L35" s="41">
        <f t="shared" si="20"/>
        <v>0</v>
      </c>
      <c r="M35" s="41">
        <f t="shared" si="20"/>
        <v>0</v>
      </c>
      <c r="N35" s="41">
        <f t="shared" si="20"/>
        <v>25</v>
      </c>
      <c r="O35" s="41">
        <f t="shared" si="20"/>
        <v>23</v>
      </c>
      <c r="P35" s="41">
        <f t="shared" si="20"/>
        <v>0</v>
      </c>
      <c r="Q35" s="41">
        <f t="shared" si="20"/>
        <v>0</v>
      </c>
      <c r="R35" s="41">
        <f t="shared" si="20"/>
        <v>15</v>
      </c>
      <c r="S35" s="41">
        <f t="shared" si="20"/>
        <v>0</v>
      </c>
      <c r="T35" s="41">
        <f t="shared" si="20"/>
        <v>16</v>
      </c>
      <c r="U35" s="41">
        <f t="shared" si="20"/>
        <v>16</v>
      </c>
    </row>
    <row r="36" spans="1:21" s="4" customFormat="1" x14ac:dyDescent="0.2">
      <c r="A36" s="4" t="s">
        <v>12</v>
      </c>
      <c r="B36" s="41">
        <f t="shared" si="20"/>
        <v>0</v>
      </c>
      <c r="C36" s="41">
        <f t="shared" si="20"/>
        <v>15</v>
      </c>
      <c r="D36" s="41">
        <f t="shared" si="20"/>
        <v>15</v>
      </c>
      <c r="E36" s="41">
        <f t="shared" si="20"/>
        <v>0</v>
      </c>
      <c r="F36" s="41">
        <f t="shared" si="20"/>
        <v>0</v>
      </c>
      <c r="G36" s="41">
        <f t="shared" si="20"/>
        <v>9</v>
      </c>
      <c r="H36" s="41">
        <f t="shared" si="20"/>
        <v>10</v>
      </c>
      <c r="I36" s="41">
        <f t="shared" si="20"/>
        <v>0</v>
      </c>
      <c r="J36" s="41">
        <f t="shared" si="20"/>
        <v>24</v>
      </c>
      <c r="K36" s="41">
        <f t="shared" si="20"/>
        <v>25</v>
      </c>
      <c r="L36" s="41">
        <f t="shared" si="20"/>
        <v>0</v>
      </c>
      <c r="M36" s="41">
        <f t="shared" si="20"/>
        <v>0</v>
      </c>
      <c r="N36" s="41">
        <f t="shared" si="20"/>
        <v>18</v>
      </c>
      <c r="O36" s="41">
        <f t="shared" si="20"/>
        <v>20</v>
      </c>
      <c r="P36" s="41">
        <f t="shared" si="20"/>
        <v>0</v>
      </c>
      <c r="Q36" s="41">
        <f t="shared" si="20"/>
        <v>0</v>
      </c>
      <c r="R36" s="41">
        <f t="shared" si="20"/>
        <v>13</v>
      </c>
      <c r="S36" s="41">
        <f t="shared" si="20"/>
        <v>0</v>
      </c>
      <c r="T36" s="41">
        <f t="shared" si="20"/>
        <v>13</v>
      </c>
      <c r="U36" s="41">
        <f t="shared" si="20"/>
        <v>13</v>
      </c>
    </row>
    <row r="37" spans="1:21" s="4" customFormat="1" x14ac:dyDescent="0.2">
      <c r="A37" s="4" t="s">
        <v>13</v>
      </c>
      <c r="B37" s="44">
        <f>B$20*B27</f>
        <v>12</v>
      </c>
      <c r="C37" s="44">
        <f t="shared" ref="C37:U40" si="21">C$20*C27</f>
        <v>0</v>
      </c>
      <c r="D37" s="44">
        <f t="shared" si="21"/>
        <v>0</v>
      </c>
      <c r="E37" s="44">
        <f t="shared" si="21"/>
        <v>13</v>
      </c>
      <c r="F37" s="44">
        <f t="shared" si="21"/>
        <v>22</v>
      </c>
      <c r="G37" s="44">
        <f t="shared" si="21"/>
        <v>0</v>
      </c>
      <c r="H37" s="44">
        <f t="shared" si="21"/>
        <v>0</v>
      </c>
      <c r="I37" s="44">
        <f t="shared" si="21"/>
        <v>30</v>
      </c>
      <c r="J37" s="44">
        <f t="shared" si="21"/>
        <v>0</v>
      </c>
      <c r="K37" s="44">
        <f t="shared" si="21"/>
        <v>0</v>
      </c>
      <c r="L37" s="44">
        <f t="shared" si="21"/>
        <v>28</v>
      </c>
      <c r="M37" s="44">
        <f t="shared" si="21"/>
        <v>30</v>
      </c>
      <c r="N37" s="44">
        <f t="shared" si="21"/>
        <v>0</v>
      </c>
      <c r="O37" s="44">
        <f t="shared" si="21"/>
        <v>0</v>
      </c>
      <c r="P37" s="44">
        <f t="shared" si="21"/>
        <v>22</v>
      </c>
      <c r="Q37" s="44">
        <f t="shared" si="21"/>
        <v>32</v>
      </c>
      <c r="R37" s="44">
        <f t="shared" si="21"/>
        <v>0</v>
      </c>
      <c r="S37" s="44">
        <f t="shared" si="21"/>
        <v>15</v>
      </c>
      <c r="T37" s="44">
        <f t="shared" si="21"/>
        <v>0</v>
      </c>
      <c r="U37" s="44">
        <f t="shared" si="21"/>
        <v>0</v>
      </c>
    </row>
    <row r="38" spans="1:21" s="4" customFormat="1" x14ac:dyDescent="0.2">
      <c r="A38" s="4" t="s">
        <v>14</v>
      </c>
      <c r="B38" s="44">
        <f t="shared" ref="B38:Q40" si="22">B$20*B28</f>
        <v>27</v>
      </c>
      <c r="C38" s="44">
        <f t="shared" si="22"/>
        <v>0</v>
      </c>
      <c r="D38" s="44">
        <f t="shared" si="22"/>
        <v>0</v>
      </c>
      <c r="E38" s="44">
        <f t="shared" si="22"/>
        <v>30</v>
      </c>
      <c r="F38" s="44">
        <f t="shared" si="22"/>
        <v>21</v>
      </c>
      <c r="G38" s="44">
        <f t="shared" si="22"/>
        <v>0</v>
      </c>
      <c r="H38" s="44">
        <f t="shared" si="22"/>
        <v>0</v>
      </c>
      <c r="I38" s="44">
        <f t="shared" si="22"/>
        <v>17</v>
      </c>
      <c r="J38" s="44">
        <f t="shared" si="22"/>
        <v>0</v>
      </c>
      <c r="K38" s="44">
        <f t="shared" si="22"/>
        <v>0</v>
      </c>
      <c r="L38" s="44">
        <f t="shared" si="22"/>
        <v>13</v>
      </c>
      <c r="M38" s="44">
        <f t="shared" si="22"/>
        <v>4</v>
      </c>
      <c r="N38" s="44">
        <f t="shared" si="22"/>
        <v>0</v>
      </c>
      <c r="O38" s="44">
        <f t="shared" si="22"/>
        <v>0</v>
      </c>
      <c r="P38" s="44">
        <f t="shared" si="22"/>
        <v>24</v>
      </c>
      <c r="Q38" s="44">
        <f t="shared" si="22"/>
        <v>40</v>
      </c>
      <c r="R38" s="44">
        <f t="shared" si="21"/>
        <v>0</v>
      </c>
      <c r="S38" s="44">
        <f t="shared" si="21"/>
        <v>24</v>
      </c>
      <c r="T38" s="44">
        <f t="shared" si="21"/>
        <v>0</v>
      </c>
      <c r="U38" s="44">
        <f t="shared" si="21"/>
        <v>0</v>
      </c>
    </row>
    <row r="39" spans="1:21" s="4" customFormat="1" x14ac:dyDescent="0.2">
      <c r="A39" s="4" t="s">
        <v>15</v>
      </c>
      <c r="B39" s="44">
        <f t="shared" si="22"/>
        <v>15</v>
      </c>
      <c r="C39" s="44">
        <f t="shared" si="21"/>
        <v>0</v>
      </c>
      <c r="D39" s="44">
        <f t="shared" si="21"/>
        <v>0</v>
      </c>
      <c r="E39" s="44">
        <f t="shared" si="21"/>
        <v>16</v>
      </c>
      <c r="F39" s="44">
        <f t="shared" si="21"/>
        <v>12</v>
      </c>
      <c r="G39" s="44">
        <f t="shared" si="21"/>
        <v>0</v>
      </c>
      <c r="H39" s="44">
        <f t="shared" si="21"/>
        <v>0</v>
      </c>
      <c r="I39" s="44">
        <f t="shared" si="21"/>
        <v>12</v>
      </c>
      <c r="J39" s="44">
        <f t="shared" si="21"/>
        <v>0</v>
      </c>
      <c r="K39" s="44">
        <f t="shared" si="21"/>
        <v>0</v>
      </c>
      <c r="L39" s="44">
        <f t="shared" si="21"/>
        <v>37</v>
      </c>
      <c r="M39" s="44">
        <f t="shared" si="21"/>
        <v>43</v>
      </c>
      <c r="N39" s="44">
        <f t="shared" si="21"/>
        <v>0</v>
      </c>
      <c r="O39" s="44">
        <f t="shared" si="21"/>
        <v>0</v>
      </c>
      <c r="P39" s="44">
        <f t="shared" si="21"/>
        <v>27</v>
      </c>
      <c r="Q39" s="44">
        <f t="shared" si="21"/>
        <v>33</v>
      </c>
      <c r="R39" s="44">
        <f t="shared" si="21"/>
        <v>0</v>
      </c>
      <c r="S39" s="44">
        <f t="shared" si="21"/>
        <v>14</v>
      </c>
      <c r="T39" s="44">
        <f t="shared" si="21"/>
        <v>0</v>
      </c>
      <c r="U39" s="44">
        <f t="shared" si="21"/>
        <v>0</v>
      </c>
    </row>
    <row r="40" spans="1:21" s="4" customFormat="1" x14ac:dyDescent="0.2">
      <c r="A40" s="4" t="s">
        <v>16</v>
      </c>
      <c r="B40" s="44">
        <f t="shared" si="22"/>
        <v>30</v>
      </c>
      <c r="C40" s="44">
        <f t="shared" si="21"/>
        <v>0</v>
      </c>
      <c r="D40" s="44">
        <f t="shared" si="21"/>
        <v>0</v>
      </c>
      <c r="E40" s="44">
        <f t="shared" si="21"/>
        <v>26</v>
      </c>
      <c r="F40" s="44">
        <f t="shared" si="21"/>
        <v>34</v>
      </c>
      <c r="G40" s="44">
        <f t="shared" si="21"/>
        <v>0</v>
      </c>
      <c r="H40" s="44">
        <f t="shared" si="21"/>
        <v>0</v>
      </c>
      <c r="I40" s="44">
        <f t="shared" si="21"/>
        <v>35</v>
      </c>
      <c r="J40" s="44">
        <f t="shared" si="21"/>
        <v>0</v>
      </c>
      <c r="K40" s="44">
        <f t="shared" si="21"/>
        <v>0</v>
      </c>
      <c r="L40" s="44">
        <f t="shared" si="21"/>
        <v>36</v>
      </c>
      <c r="M40" s="44">
        <f t="shared" si="21"/>
        <v>45</v>
      </c>
      <c r="N40" s="44">
        <f t="shared" si="21"/>
        <v>0</v>
      </c>
      <c r="O40" s="44">
        <f t="shared" si="21"/>
        <v>0</v>
      </c>
      <c r="P40" s="44">
        <f t="shared" si="21"/>
        <v>21</v>
      </c>
      <c r="Q40" s="44">
        <f t="shared" si="21"/>
        <v>0</v>
      </c>
      <c r="R40" s="44">
        <f t="shared" si="21"/>
        <v>0</v>
      </c>
      <c r="S40" s="44">
        <f t="shared" si="21"/>
        <v>27</v>
      </c>
      <c r="T40" s="44">
        <f t="shared" si="21"/>
        <v>0</v>
      </c>
      <c r="U40" s="44">
        <f t="shared" si="21"/>
        <v>0</v>
      </c>
    </row>
    <row r="41" spans="1:21" s="4" customFormat="1" x14ac:dyDescent="0.2">
      <c r="A41" s="4" t="s">
        <v>25</v>
      </c>
      <c r="B41" s="16">
        <f>SUMPRODUCT(B34:B40,$D$9:$D$15)</f>
        <v>1623</v>
      </c>
      <c r="C41" s="16">
        <f>SUMPRODUCT(C34:C40,$D$9:$D$15)</f>
        <v>1200</v>
      </c>
      <c r="D41" s="16">
        <f>SUMPRODUCT(D34:D40,$D$9:$D$15)</f>
        <v>1251</v>
      </c>
      <c r="E41" s="16">
        <f>SUMPRODUCT(E34:E40,$D$9:$D$15)</f>
        <v>1635</v>
      </c>
      <c r="F41" s="17">
        <f t="shared" ref="F41:K41" si="23">SUMPRODUCT(F34:F40,$D$9:$D$15)</f>
        <v>1638</v>
      </c>
      <c r="G41" s="17">
        <f t="shared" si="23"/>
        <v>1130</v>
      </c>
      <c r="H41" s="17">
        <f t="shared" si="23"/>
        <v>1114</v>
      </c>
      <c r="I41" s="17">
        <f t="shared" si="23"/>
        <v>1636</v>
      </c>
      <c r="J41" s="18">
        <f t="shared" si="23"/>
        <v>883</v>
      </c>
      <c r="K41" s="18">
        <f t="shared" si="23"/>
        <v>893</v>
      </c>
      <c r="L41" s="18">
        <f>SUMPRODUCT(L34:L40,$D$9:$D$15)</f>
        <v>1649</v>
      </c>
      <c r="M41" s="18">
        <f>SUMPRODUCT(M34:M40,$D$9:$D$15)</f>
        <v>1647</v>
      </c>
      <c r="N41" s="17">
        <f t="shared" ref="N41:S41" si="24">SUMPRODUCT(N34:N40,$D$9:$D$15)</f>
        <v>980</v>
      </c>
      <c r="O41" s="17">
        <f t="shared" si="24"/>
        <v>973</v>
      </c>
      <c r="P41" s="17">
        <f t="shared" si="24"/>
        <v>1511</v>
      </c>
      <c r="Q41" s="17">
        <f t="shared" si="24"/>
        <v>1637</v>
      </c>
      <c r="R41" s="18">
        <f t="shared" si="24"/>
        <v>1045</v>
      </c>
      <c r="S41" s="18">
        <f t="shared" si="24"/>
        <v>1501</v>
      </c>
      <c r="T41" s="18">
        <f>SUMPRODUCT(T34:T40,$D$9:$D$15)</f>
        <v>1071</v>
      </c>
      <c r="U41" s="18">
        <f>SUMPRODUCT(U34:U40,$D$9:$D$15)</f>
        <v>1046</v>
      </c>
    </row>
    <row r="42" spans="1:21" s="4" customFormat="1" x14ac:dyDescent="0.2">
      <c r="B42" s="20" t="s">
        <v>0</v>
      </c>
      <c r="C42" s="20" t="s">
        <v>0</v>
      </c>
      <c r="D42" s="20" t="s">
        <v>0</v>
      </c>
      <c r="E42" s="20" t="s">
        <v>0</v>
      </c>
      <c r="F42" s="21" t="s">
        <v>0</v>
      </c>
      <c r="G42" s="21" t="s">
        <v>0</v>
      </c>
      <c r="H42" s="21" t="s">
        <v>0</v>
      </c>
      <c r="I42" s="21" t="s">
        <v>0</v>
      </c>
      <c r="J42" s="22" t="s">
        <v>0</v>
      </c>
      <c r="K42" s="22" t="s">
        <v>0</v>
      </c>
      <c r="L42" s="22" t="s">
        <v>0</v>
      </c>
      <c r="M42" s="22" t="s">
        <v>0</v>
      </c>
      <c r="N42" s="21" t="s">
        <v>0</v>
      </c>
      <c r="O42" s="21" t="s">
        <v>0</v>
      </c>
      <c r="P42" s="21" t="s">
        <v>0</v>
      </c>
      <c r="Q42" s="21" t="s">
        <v>0</v>
      </c>
      <c r="R42" s="22" t="s">
        <v>0</v>
      </c>
      <c r="S42" s="22" t="s">
        <v>0</v>
      </c>
      <c r="T42" s="22" t="s">
        <v>0</v>
      </c>
      <c r="U42" s="22" t="s">
        <v>0</v>
      </c>
    </row>
    <row r="43" spans="1:21" s="4" customFormat="1" x14ac:dyDescent="0.2">
      <c r="A43" s="54" t="s">
        <v>20</v>
      </c>
      <c r="B43" s="19">
        <f>$D$3</f>
        <v>1650.0000000000002</v>
      </c>
      <c r="C43" s="16">
        <f t="shared" ref="C43:U43" si="25">$B43</f>
        <v>1650.0000000000002</v>
      </c>
      <c r="D43" s="16">
        <f t="shared" si="25"/>
        <v>1650.0000000000002</v>
      </c>
      <c r="E43" s="16">
        <f t="shared" si="25"/>
        <v>1650.0000000000002</v>
      </c>
      <c r="F43" s="17">
        <f t="shared" si="25"/>
        <v>1650.0000000000002</v>
      </c>
      <c r="G43" s="17">
        <f t="shared" si="25"/>
        <v>1650.0000000000002</v>
      </c>
      <c r="H43" s="17">
        <f t="shared" si="25"/>
        <v>1650.0000000000002</v>
      </c>
      <c r="I43" s="17">
        <f t="shared" si="25"/>
        <v>1650.0000000000002</v>
      </c>
      <c r="J43" s="18">
        <f t="shared" si="25"/>
        <v>1650.0000000000002</v>
      </c>
      <c r="K43" s="18">
        <f t="shared" si="25"/>
        <v>1650.0000000000002</v>
      </c>
      <c r="L43" s="18">
        <f t="shared" si="25"/>
        <v>1650.0000000000002</v>
      </c>
      <c r="M43" s="18">
        <f t="shared" si="25"/>
        <v>1650.0000000000002</v>
      </c>
      <c r="N43" s="17">
        <f t="shared" si="25"/>
        <v>1650.0000000000002</v>
      </c>
      <c r="O43" s="17">
        <f t="shared" si="25"/>
        <v>1650.0000000000002</v>
      </c>
      <c r="P43" s="17">
        <f t="shared" si="25"/>
        <v>1650.0000000000002</v>
      </c>
      <c r="Q43" s="17">
        <f t="shared" si="25"/>
        <v>1650.0000000000002</v>
      </c>
      <c r="R43" s="18">
        <f t="shared" si="25"/>
        <v>1650.0000000000002</v>
      </c>
      <c r="S43" s="18">
        <f t="shared" si="25"/>
        <v>1650.0000000000002</v>
      </c>
      <c r="T43" s="18">
        <f t="shared" si="25"/>
        <v>1650.0000000000002</v>
      </c>
      <c r="U43" s="18">
        <f t="shared" si="25"/>
        <v>1650.0000000000002</v>
      </c>
    </row>
    <row r="44" spans="1:21" s="4" customFormat="1" x14ac:dyDescent="0.2">
      <c r="A44" s="1"/>
      <c r="B44" s="8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</row>
    <row r="45" spans="1:21" s="4" customFormat="1" x14ac:dyDescent="0.2">
      <c r="A45" s="52" t="s">
        <v>55</v>
      </c>
      <c r="B45" s="8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</row>
    <row r="46" spans="1:21" s="4" customFormat="1" x14ac:dyDescent="0.2">
      <c r="B46" s="26">
        <v>1</v>
      </c>
      <c r="C46" s="26">
        <v>2</v>
      </c>
      <c r="D46" s="26">
        <v>3</v>
      </c>
      <c r="E46" s="26">
        <v>4</v>
      </c>
      <c r="F46" s="27">
        <v>5</v>
      </c>
      <c r="G46" s="27">
        <v>6</v>
      </c>
      <c r="H46" s="27">
        <v>7</v>
      </c>
      <c r="I46" s="27">
        <v>8</v>
      </c>
      <c r="J46" s="28">
        <v>9</v>
      </c>
      <c r="K46" s="28">
        <v>10</v>
      </c>
      <c r="L46" s="28">
        <v>11</v>
      </c>
      <c r="M46" s="28">
        <v>12</v>
      </c>
      <c r="N46" s="27">
        <v>13</v>
      </c>
      <c r="O46" s="27">
        <v>14</v>
      </c>
      <c r="P46" s="27">
        <v>15</v>
      </c>
      <c r="Q46" s="27">
        <v>16</v>
      </c>
      <c r="R46" s="28">
        <v>17</v>
      </c>
      <c r="S46" s="28">
        <v>18</v>
      </c>
      <c r="T46" s="28">
        <v>19</v>
      </c>
      <c r="U46" s="28">
        <v>20</v>
      </c>
    </row>
    <row r="47" spans="1:21" s="4" customFormat="1" x14ac:dyDescent="0.2">
      <c r="A47" s="4" t="s">
        <v>10</v>
      </c>
      <c r="B47" s="16">
        <f t="shared" ref="B47:B53" si="26">B9+B34</f>
        <v>0</v>
      </c>
      <c r="C47" s="16">
        <f t="shared" ref="C47:C53" si="27">B47+C34</f>
        <v>16</v>
      </c>
      <c r="D47" s="16">
        <f t="shared" ref="D47:M47" si="28">C47+D34</f>
        <v>33</v>
      </c>
      <c r="E47" s="16">
        <f t="shared" si="28"/>
        <v>33</v>
      </c>
      <c r="F47" s="17">
        <f t="shared" ref="F47:F53" si="29">F34+E74</f>
        <v>0</v>
      </c>
      <c r="G47" s="17">
        <f t="shared" si="28"/>
        <v>26</v>
      </c>
      <c r="H47" s="17">
        <f t="shared" si="28"/>
        <v>52</v>
      </c>
      <c r="I47" s="17">
        <f t="shared" si="28"/>
        <v>52</v>
      </c>
      <c r="J47" s="18">
        <f t="shared" ref="J47:J53" si="30">J34+I74</f>
        <v>7</v>
      </c>
      <c r="K47" s="18">
        <f t="shared" si="28"/>
        <v>14</v>
      </c>
      <c r="L47" s="18">
        <f t="shared" si="28"/>
        <v>14</v>
      </c>
      <c r="M47" s="18">
        <f t="shared" si="28"/>
        <v>14</v>
      </c>
      <c r="N47" s="17">
        <f t="shared" ref="N47:N53" si="31">N34+M74</f>
        <v>6</v>
      </c>
      <c r="O47" s="17">
        <f t="shared" ref="O47:Q53" si="32">N47+O34</f>
        <v>13</v>
      </c>
      <c r="P47" s="17">
        <f t="shared" si="32"/>
        <v>13</v>
      </c>
      <c r="Q47" s="17">
        <f t="shared" si="32"/>
        <v>13</v>
      </c>
      <c r="R47" s="18">
        <f t="shared" ref="R47:R53" si="33">R34+Q74</f>
        <v>24</v>
      </c>
      <c r="S47" s="18">
        <f t="shared" ref="S47:U53" si="34">R47+S34</f>
        <v>24</v>
      </c>
      <c r="T47" s="18">
        <f t="shared" si="34"/>
        <v>45</v>
      </c>
      <c r="U47" s="18">
        <f t="shared" si="34"/>
        <v>65</v>
      </c>
    </row>
    <row r="48" spans="1:21" s="4" customFormat="1" x14ac:dyDescent="0.2">
      <c r="A48" s="4" t="s">
        <v>11</v>
      </c>
      <c r="B48" s="16">
        <f t="shared" si="26"/>
        <v>0</v>
      </c>
      <c r="C48" s="16">
        <f t="shared" si="27"/>
        <v>25</v>
      </c>
      <c r="D48" s="16">
        <f t="shared" ref="D48:E53" si="35">C48+D35</f>
        <v>51</v>
      </c>
      <c r="E48" s="16">
        <f t="shared" si="35"/>
        <v>51</v>
      </c>
      <c r="F48" s="17">
        <f t="shared" si="29"/>
        <v>0</v>
      </c>
      <c r="G48" s="17">
        <f t="shared" ref="G48:I53" si="36">F48+G35</f>
        <v>15</v>
      </c>
      <c r="H48" s="17">
        <f t="shared" si="36"/>
        <v>29</v>
      </c>
      <c r="I48" s="17">
        <f t="shared" si="36"/>
        <v>29</v>
      </c>
      <c r="J48" s="18">
        <f t="shared" si="30"/>
        <v>21</v>
      </c>
      <c r="K48" s="18">
        <f t="shared" ref="K48:M53" si="37">J48+K35</f>
        <v>39</v>
      </c>
      <c r="L48" s="18">
        <f t="shared" si="37"/>
        <v>39</v>
      </c>
      <c r="M48" s="18">
        <f t="shared" si="37"/>
        <v>39</v>
      </c>
      <c r="N48" s="17">
        <f t="shared" si="31"/>
        <v>38</v>
      </c>
      <c r="O48" s="17">
        <f t="shared" si="32"/>
        <v>61</v>
      </c>
      <c r="P48" s="17">
        <f t="shared" si="32"/>
        <v>61</v>
      </c>
      <c r="Q48" s="17">
        <f t="shared" si="32"/>
        <v>61</v>
      </c>
      <c r="R48" s="18">
        <f t="shared" si="33"/>
        <v>48</v>
      </c>
      <c r="S48" s="18">
        <f t="shared" si="34"/>
        <v>48</v>
      </c>
      <c r="T48" s="18">
        <f t="shared" si="34"/>
        <v>64</v>
      </c>
      <c r="U48" s="18">
        <f t="shared" si="34"/>
        <v>80</v>
      </c>
    </row>
    <row r="49" spans="1:21" s="4" customFormat="1" x14ac:dyDescent="0.2">
      <c r="A49" s="4" t="s">
        <v>12</v>
      </c>
      <c r="B49" s="16">
        <f t="shared" si="26"/>
        <v>0</v>
      </c>
      <c r="C49" s="16">
        <f t="shared" si="27"/>
        <v>15</v>
      </c>
      <c r="D49" s="16">
        <f t="shared" si="35"/>
        <v>30</v>
      </c>
      <c r="E49" s="16">
        <f t="shared" si="35"/>
        <v>30</v>
      </c>
      <c r="F49" s="17">
        <f t="shared" si="29"/>
        <v>0</v>
      </c>
      <c r="G49" s="17">
        <f t="shared" si="36"/>
        <v>9</v>
      </c>
      <c r="H49" s="17">
        <f t="shared" si="36"/>
        <v>19</v>
      </c>
      <c r="I49" s="17">
        <f t="shared" si="36"/>
        <v>19</v>
      </c>
      <c r="J49" s="18">
        <f t="shared" si="30"/>
        <v>24</v>
      </c>
      <c r="K49" s="18">
        <f t="shared" si="37"/>
        <v>49</v>
      </c>
      <c r="L49" s="18">
        <f t="shared" si="37"/>
        <v>49</v>
      </c>
      <c r="M49" s="18">
        <f t="shared" si="37"/>
        <v>49</v>
      </c>
      <c r="N49" s="17">
        <f t="shared" si="31"/>
        <v>22</v>
      </c>
      <c r="O49" s="17">
        <f t="shared" si="32"/>
        <v>42</v>
      </c>
      <c r="P49" s="17">
        <f t="shared" si="32"/>
        <v>42</v>
      </c>
      <c r="Q49" s="17">
        <f t="shared" si="32"/>
        <v>42</v>
      </c>
      <c r="R49" s="18">
        <f t="shared" si="33"/>
        <v>27</v>
      </c>
      <c r="S49" s="18">
        <f t="shared" si="34"/>
        <v>27</v>
      </c>
      <c r="T49" s="18">
        <f t="shared" si="34"/>
        <v>40</v>
      </c>
      <c r="U49" s="18">
        <f t="shared" si="34"/>
        <v>53</v>
      </c>
    </row>
    <row r="50" spans="1:21" s="4" customFormat="1" x14ac:dyDescent="0.2">
      <c r="A50" s="4" t="s">
        <v>13</v>
      </c>
      <c r="B50" s="16">
        <f t="shared" si="26"/>
        <v>12</v>
      </c>
      <c r="C50" s="16">
        <f t="shared" si="27"/>
        <v>12</v>
      </c>
      <c r="D50" s="16">
        <f t="shared" si="35"/>
        <v>12</v>
      </c>
      <c r="E50" s="16">
        <f t="shared" si="35"/>
        <v>25</v>
      </c>
      <c r="F50" s="17">
        <f t="shared" si="29"/>
        <v>22</v>
      </c>
      <c r="G50" s="17">
        <f t="shared" si="36"/>
        <v>22</v>
      </c>
      <c r="H50" s="17">
        <f t="shared" si="36"/>
        <v>22</v>
      </c>
      <c r="I50" s="17">
        <f t="shared" si="36"/>
        <v>52</v>
      </c>
      <c r="J50" s="18">
        <f t="shared" si="30"/>
        <v>3</v>
      </c>
      <c r="K50" s="18">
        <f t="shared" si="37"/>
        <v>3</v>
      </c>
      <c r="L50" s="18">
        <f t="shared" si="37"/>
        <v>31</v>
      </c>
      <c r="M50" s="18">
        <f t="shared" si="37"/>
        <v>61</v>
      </c>
      <c r="N50" s="17">
        <f t="shared" si="31"/>
        <v>2</v>
      </c>
      <c r="O50" s="17">
        <f t="shared" si="32"/>
        <v>2</v>
      </c>
      <c r="P50" s="17">
        <f t="shared" si="32"/>
        <v>24</v>
      </c>
      <c r="Q50" s="17">
        <f t="shared" si="32"/>
        <v>56</v>
      </c>
      <c r="R50" s="18">
        <f t="shared" si="33"/>
        <v>17</v>
      </c>
      <c r="S50" s="18">
        <f t="shared" si="34"/>
        <v>32</v>
      </c>
      <c r="T50" s="18">
        <f t="shared" si="34"/>
        <v>32</v>
      </c>
      <c r="U50" s="18">
        <f t="shared" si="34"/>
        <v>32</v>
      </c>
    </row>
    <row r="51" spans="1:21" s="4" customFormat="1" x14ac:dyDescent="0.2">
      <c r="A51" s="4" t="s">
        <v>14</v>
      </c>
      <c r="B51" s="16">
        <f t="shared" si="26"/>
        <v>27</v>
      </c>
      <c r="C51" s="16">
        <f t="shared" si="27"/>
        <v>27</v>
      </c>
      <c r="D51" s="16">
        <f t="shared" si="35"/>
        <v>27</v>
      </c>
      <c r="E51" s="16">
        <f t="shared" si="35"/>
        <v>57</v>
      </c>
      <c r="F51" s="17">
        <f t="shared" si="29"/>
        <v>29</v>
      </c>
      <c r="G51" s="17">
        <f t="shared" si="36"/>
        <v>29</v>
      </c>
      <c r="H51" s="17">
        <f t="shared" si="36"/>
        <v>29</v>
      </c>
      <c r="I51" s="17">
        <f t="shared" si="36"/>
        <v>46</v>
      </c>
      <c r="J51" s="18">
        <f t="shared" si="30"/>
        <v>4</v>
      </c>
      <c r="K51" s="18">
        <f t="shared" si="37"/>
        <v>4</v>
      </c>
      <c r="L51" s="18">
        <f t="shared" si="37"/>
        <v>17</v>
      </c>
      <c r="M51" s="18">
        <f t="shared" si="37"/>
        <v>21</v>
      </c>
      <c r="N51" s="17">
        <f t="shared" si="31"/>
        <v>0</v>
      </c>
      <c r="O51" s="17">
        <f t="shared" si="32"/>
        <v>0</v>
      </c>
      <c r="P51" s="17">
        <f t="shared" si="32"/>
        <v>24</v>
      </c>
      <c r="Q51" s="17">
        <f t="shared" si="32"/>
        <v>64</v>
      </c>
      <c r="R51" s="18">
        <f t="shared" si="33"/>
        <v>19</v>
      </c>
      <c r="S51" s="18">
        <f t="shared" si="34"/>
        <v>43</v>
      </c>
      <c r="T51" s="18">
        <f t="shared" si="34"/>
        <v>43</v>
      </c>
      <c r="U51" s="18">
        <f t="shared" si="34"/>
        <v>43</v>
      </c>
    </row>
    <row r="52" spans="1:21" s="4" customFormat="1" x14ac:dyDescent="0.2">
      <c r="A52" s="4" t="s">
        <v>15</v>
      </c>
      <c r="B52" s="16">
        <f t="shared" si="26"/>
        <v>15</v>
      </c>
      <c r="C52" s="16">
        <f t="shared" si="27"/>
        <v>15</v>
      </c>
      <c r="D52" s="16">
        <f t="shared" si="35"/>
        <v>15</v>
      </c>
      <c r="E52" s="16">
        <f t="shared" si="35"/>
        <v>31</v>
      </c>
      <c r="F52" s="17">
        <f t="shared" si="29"/>
        <v>12</v>
      </c>
      <c r="G52" s="17">
        <f t="shared" si="36"/>
        <v>12</v>
      </c>
      <c r="H52" s="17">
        <f t="shared" si="36"/>
        <v>12</v>
      </c>
      <c r="I52" s="17">
        <f t="shared" si="36"/>
        <v>24</v>
      </c>
      <c r="J52" s="18">
        <f t="shared" si="30"/>
        <v>3</v>
      </c>
      <c r="K52" s="18">
        <f t="shared" si="37"/>
        <v>3</v>
      </c>
      <c r="L52" s="18">
        <f t="shared" si="37"/>
        <v>40</v>
      </c>
      <c r="M52" s="18">
        <f t="shared" si="37"/>
        <v>83</v>
      </c>
      <c r="N52" s="17">
        <f t="shared" si="31"/>
        <v>5</v>
      </c>
      <c r="O52" s="17">
        <f t="shared" si="32"/>
        <v>5</v>
      </c>
      <c r="P52" s="17">
        <f t="shared" si="32"/>
        <v>32</v>
      </c>
      <c r="Q52" s="17">
        <f t="shared" si="32"/>
        <v>65</v>
      </c>
      <c r="R52" s="18">
        <f t="shared" si="33"/>
        <v>15</v>
      </c>
      <c r="S52" s="18">
        <f t="shared" si="34"/>
        <v>29</v>
      </c>
      <c r="T52" s="18">
        <f t="shared" si="34"/>
        <v>29</v>
      </c>
      <c r="U52" s="18">
        <f t="shared" si="34"/>
        <v>29</v>
      </c>
    </row>
    <row r="53" spans="1:21" s="4" customFormat="1" x14ac:dyDescent="0.2">
      <c r="A53" s="4" t="s">
        <v>16</v>
      </c>
      <c r="B53" s="16">
        <f t="shared" si="26"/>
        <v>30</v>
      </c>
      <c r="C53" s="16">
        <f t="shared" si="27"/>
        <v>30</v>
      </c>
      <c r="D53" s="16">
        <f t="shared" si="35"/>
        <v>30</v>
      </c>
      <c r="E53" s="16">
        <f t="shared" si="35"/>
        <v>56</v>
      </c>
      <c r="F53" s="17">
        <f t="shared" si="29"/>
        <v>37</v>
      </c>
      <c r="G53" s="17">
        <f t="shared" si="36"/>
        <v>37</v>
      </c>
      <c r="H53" s="17">
        <f t="shared" si="36"/>
        <v>37</v>
      </c>
      <c r="I53" s="17">
        <f t="shared" si="36"/>
        <v>72</v>
      </c>
      <c r="J53" s="18">
        <f t="shared" si="30"/>
        <v>6</v>
      </c>
      <c r="K53" s="18">
        <f t="shared" si="37"/>
        <v>6</v>
      </c>
      <c r="L53" s="18">
        <f t="shared" si="37"/>
        <v>42</v>
      </c>
      <c r="M53" s="18">
        <f t="shared" si="37"/>
        <v>87</v>
      </c>
      <c r="N53" s="17">
        <f t="shared" si="31"/>
        <v>27</v>
      </c>
      <c r="O53" s="17">
        <f t="shared" si="32"/>
        <v>27</v>
      </c>
      <c r="P53" s="17">
        <f t="shared" si="32"/>
        <v>48</v>
      </c>
      <c r="Q53" s="17">
        <f t="shared" si="32"/>
        <v>48</v>
      </c>
      <c r="R53" s="18">
        <f t="shared" si="33"/>
        <v>13</v>
      </c>
      <c r="S53" s="18">
        <f t="shared" si="34"/>
        <v>40</v>
      </c>
      <c r="T53" s="18">
        <f t="shared" si="34"/>
        <v>40</v>
      </c>
      <c r="U53" s="18">
        <f t="shared" si="34"/>
        <v>40</v>
      </c>
    </row>
    <row r="54" spans="1:21" s="4" customFormat="1" x14ac:dyDescent="0.2">
      <c r="B54" s="8"/>
      <c r="C54" s="8"/>
      <c r="D54" s="8"/>
      <c r="E54" s="8"/>
    </row>
    <row r="55" spans="1:21" s="4" customFormat="1" x14ac:dyDescent="0.2">
      <c r="A55" s="53" t="s">
        <v>26</v>
      </c>
      <c r="B55"/>
      <c r="C55"/>
      <c r="D55"/>
      <c r="E55" s="31" t="s">
        <v>1</v>
      </c>
      <c r="F55" s="32"/>
      <c r="G55" s="32"/>
      <c r="H55" s="32"/>
      <c r="I55" s="31" t="s">
        <v>1</v>
      </c>
      <c r="J55" s="32"/>
      <c r="K55" s="32"/>
      <c r="L55" s="32"/>
      <c r="M55" s="31" t="s">
        <v>1</v>
      </c>
      <c r="N55" s="32"/>
      <c r="O55" s="32"/>
      <c r="P55" s="32"/>
      <c r="Q55" s="31" t="s">
        <v>1</v>
      </c>
      <c r="R55" s="32"/>
      <c r="S55" s="32"/>
      <c r="T55" s="32"/>
      <c r="U55" s="31" t="s">
        <v>1</v>
      </c>
    </row>
    <row r="56" spans="1:21" s="4" customFormat="1" x14ac:dyDescent="0.2">
      <c r="A56" s="4" t="s">
        <v>10</v>
      </c>
      <c r="B56"/>
      <c r="C56"/>
      <c r="D56"/>
      <c r="E56" s="16">
        <v>33</v>
      </c>
      <c r="F56"/>
      <c r="G56"/>
      <c r="H56"/>
      <c r="I56" s="17">
        <v>52</v>
      </c>
      <c r="J56"/>
      <c r="K56"/>
      <c r="L56"/>
      <c r="M56" s="18">
        <v>14</v>
      </c>
      <c r="N56"/>
      <c r="O56"/>
      <c r="P56"/>
      <c r="Q56" s="17">
        <v>10</v>
      </c>
      <c r="R56"/>
      <c r="S56"/>
      <c r="T56"/>
      <c r="U56" s="18">
        <v>42</v>
      </c>
    </row>
    <row r="57" spans="1:21" s="4" customFormat="1" x14ac:dyDescent="0.2">
      <c r="A57" s="4" t="s">
        <v>11</v>
      </c>
      <c r="B57"/>
      <c r="C57"/>
      <c r="D57"/>
      <c r="E57" s="16">
        <v>51</v>
      </c>
      <c r="F57"/>
      <c r="G57"/>
      <c r="H57"/>
      <c r="I57" s="17">
        <v>26</v>
      </c>
      <c r="J57"/>
      <c r="K57"/>
      <c r="L57"/>
      <c r="M57" s="18">
        <v>26</v>
      </c>
      <c r="N57"/>
      <c r="O57"/>
      <c r="P57"/>
      <c r="Q57" s="17">
        <v>28</v>
      </c>
      <c r="R57"/>
      <c r="S57"/>
      <c r="T57"/>
      <c r="U57" s="18">
        <v>31</v>
      </c>
    </row>
    <row r="58" spans="1:21" s="4" customFormat="1" x14ac:dyDescent="0.2">
      <c r="A58" s="4" t="s">
        <v>12</v>
      </c>
      <c r="B58"/>
      <c r="C58"/>
      <c r="D58"/>
      <c r="E58" s="16">
        <v>30</v>
      </c>
      <c r="F58"/>
      <c r="G58"/>
      <c r="H58"/>
      <c r="I58" s="17">
        <v>19</v>
      </c>
      <c r="J58"/>
      <c r="K58"/>
      <c r="L58"/>
      <c r="M58" s="18">
        <v>45</v>
      </c>
      <c r="N58"/>
      <c r="O58"/>
      <c r="P58"/>
      <c r="Q58" s="17">
        <v>28</v>
      </c>
      <c r="R58"/>
      <c r="S58"/>
      <c r="T58"/>
      <c r="U58" s="18">
        <v>26</v>
      </c>
    </row>
    <row r="59" spans="1:21" s="4" customFormat="1" x14ac:dyDescent="0.2">
      <c r="A59" s="4" t="s">
        <v>13</v>
      </c>
      <c r="B59"/>
      <c r="C59"/>
      <c r="D59"/>
      <c r="E59" s="16">
        <v>25</v>
      </c>
      <c r="F59"/>
      <c r="G59"/>
      <c r="H59"/>
      <c r="I59" s="17">
        <v>49</v>
      </c>
      <c r="J59"/>
      <c r="K59"/>
      <c r="L59"/>
      <c r="M59" s="18">
        <v>59</v>
      </c>
      <c r="N59"/>
      <c r="O59"/>
      <c r="P59"/>
      <c r="Q59" s="17">
        <v>39</v>
      </c>
      <c r="R59"/>
      <c r="S59"/>
      <c r="T59"/>
      <c r="U59" s="18">
        <v>25</v>
      </c>
    </row>
    <row r="60" spans="1:21" s="4" customFormat="1" x14ac:dyDescent="0.2">
      <c r="A60" s="4" t="s">
        <v>14</v>
      </c>
      <c r="B60"/>
      <c r="C60"/>
      <c r="D60"/>
      <c r="E60" s="16">
        <v>49</v>
      </c>
      <c r="F60"/>
      <c r="G60"/>
      <c r="H60"/>
      <c r="I60" s="17">
        <v>42</v>
      </c>
      <c r="J60"/>
      <c r="K60"/>
      <c r="L60"/>
      <c r="M60" s="18">
        <v>21</v>
      </c>
      <c r="N60"/>
      <c r="O60"/>
      <c r="P60"/>
      <c r="Q60" s="17">
        <v>45</v>
      </c>
      <c r="R60"/>
      <c r="S60"/>
      <c r="T60"/>
      <c r="U60" s="18">
        <v>42</v>
      </c>
    </row>
    <row r="61" spans="1:21" s="4" customFormat="1" x14ac:dyDescent="0.2">
      <c r="A61" s="4" t="s">
        <v>15</v>
      </c>
      <c r="B61"/>
      <c r="C61"/>
      <c r="D61"/>
      <c r="E61" s="16">
        <v>31</v>
      </c>
      <c r="F61"/>
      <c r="G61"/>
      <c r="H61"/>
      <c r="I61" s="17">
        <v>21</v>
      </c>
      <c r="J61"/>
      <c r="K61"/>
      <c r="L61"/>
      <c r="M61" s="18">
        <v>78</v>
      </c>
      <c r="N61"/>
      <c r="O61"/>
      <c r="P61"/>
      <c r="Q61" s="17">
        <v>50</v>
      </c>
      <c r="R61"/>
      <c r="S61"/>
      <c r="T61"/>
      <c r="U61" s="18">
        <v>28</v>
      </c>
    </row>
    <row r="62" spans="1:21" s="4" customFormat="1" x14ac:dyDescent="0.2">
      <c r="A62" s="4" t="s">
        <v>16</v>
      </c>
      <c r="B62"/>
      <c r="C62"/>
      <c r="D62"/>
      <c r="E62" s="16">
        <v>53</v>
      </c>
      <c r="F62"/>
      <c r="G62"/>
      <c r="H62"/>
      <c r="I62" s="17">
        <v>66</v>
      </c>
      <c r="J62"/>
      <c r="K62"/>
      <c r="L62"/>
      <c r="M62" s="18">
        <v>60</v>
      </c>
      <c r="N62"/>
      <c r="O62"/>
      <c r="P62"/>
      <c r="Q62" s="17">
        <v>35</v>
      </c>
      <c r="R62"/>
      <c r="S62"/>
      <c r="T62"/>
      <c r="U62" s="18">
        <v>39</v>
      </c>
    </row>
    <row r="63" spans="1:21" s="4" customFormat="1" x14ac:dyDescent="0.2">
      <c r="B63"/>
      <c r="C63"/>
      <c r="D63"/>
      <c r="E63"/>
      <c r="F63"/>
      <c r="G63"/>
      <c r="H63"/>
      <c r="J63"/>
      <c r="K63"/>
      <c r="L63"/>
      <c r="N63"/>
      <c r="O63"/>
      <c r="P63"/>
      <c r="R63"/>
      <c r="S63"/>
      <c r="T63"/>
    </row>
    <row r="64" spans="1:21" s="4" customFormat="1" x14ac:dyDescent="0.2">
      <c r="A64" s="53" t="s">
        <v>27</v>
      </c>
      <c r="B64" s="9"/>
      <c r="C64" s="9"/>
      <c r="D64" s="9"/>
      <c r="E64" s="35">
        <v>1</v>
      </c>
      <c r="F64" s="34"/>
      <c r="G64" s="34"/>
      <c r="H64" s="34"/>
      <c r="I64" s="36">
        <v>2</v>
      </c>
      <c r="J64" s="34"/>
      <c r="K64" s="34"/>
      <c r="L64" s="34"/>
      <c r="M64" s="37">
        <v>3</v>
      </c>
      <c r="N64" s="34"/>
      <c r="O64" s="34"/>
      <c r="P64" s="34"/>
      <c r="Q64" s="36">
        <v>4</v>
      </c>
      <c r="R64" s="34"/>
      <c r="S64" s="34"/>
      <c r="T64" s="34"/>
      <c r="U64" s="37">
        <v>5</v>
      </c>
    </row>
    <row r="65" spans="1:21" s="4" customFormat="1" x14ac:dyDescent="0.2">
      <c r="A65" s="4" t="s">
        <v>10</v>
      </c>
      <c r="B65"/>
      <c r="C65"/>
      <c r="D65"/>
      <c r="E65" s="16">
        <v>33</v>
      </c>
      <c r="F65"/>
      <c r="G65"/>
      <c r="H65"/>
      <c r="I65" s="17">
        <v>52</v>
      </c>
      <c r="J65"/>
      <c r="K65"/>
      <c r="L65"/>
      <c r="M65" s="18">
        <v>14</v>
      </c>
      <c r="N65"/>
      <c r="O65"/>
      <c r="P65"/>
      <c r="Q65" s="17">
        <v>10</v>
      </c>
      <c r="R65"/>
      <c r="S65"/>
      <c r="T65"/>
      <c r="U65" s="18">
        <v>42</v>
      </c>
    </row>
    <row r="66" spans="1:21" s="4" customFormat="1" x14ac:dyDescent="0.2">
      <c r="A66" s="4" t="s">
        <v>11</v>
      </c>
      <c r="B66"/>
      <c r="C66"/>
      <c r="D66"/>
      <c r="E66" s="16">
        <v>51</v>
      </c>
      <c r="F66"/>
      <c r="G66"/>
      <c r="H66"/>
      <c r="I66" s="17">
        <v>26</v>
      </c>
      <c r="J66"/>
      <c r="K66"/>
      <c r="L66"/>
      <c r="M66" s="18">
        <v>26</v>
      </c>
      <c r="N66"/>
      <c r="O66"/>
      <c r="P66"/>
      <c r="Q66" s="17">
        <v>28</v>
      </c>
      <c r="R66"/>
      <c r="S66"/>
      <c r="T66"/>
      <c r="U66" s="18">
        <v>31</v>
      </c>
    </row>
    <row r="67" spans="1:21" s="4" customFormat="1" x14ac:dyDescent="0.2">
      <c r="A67" s="4" t="s">
        <v>12</v>
      </c>
      <c r="B67"/>
      <c r="C67"/>
      <c r="D67"/>
      <c r="E67" s="16">
        <v>30</v>
      </c>
      <c r="F67"/>
      <c r="G67"/>
      <c r="H67"/>
      <c r="I67" s="17">
        <v>19</v>
      </c>
      <c r="J67"/>
      <c r="K67"/>
      <c r="L67"/>
      <c r="M67" s="18">
        <v>45</v>
      </c>
      <c r="N67"/>
      <c r="O67"/>
      <c r="P67"/>
      <c r="Q67" s="17">
        <v>28</v>
      </c>
      <c r="R67"/>
      <c r="S67"/>
      <c r="T67"/>
      <c r="U67" s="18">
        <v>26</v>
      </c>
    </row>
    <row r="68" spans="1:21" s="4" customFormat="1" x14ac:dyDescent="0.2">
      <c r="A68" s="4" t="s">
        <v>13</v>
      </c>
      <c r="B68"/>
      <c r="C68"/>
      <c r="D68"/>
      <c r="E68" s="16">
        <v>25</v>
      </c>
      <c r="F68"/>
      <c r="G68"/>
      <c r="H68"/>
      <c r="I68" s="17">
        <v>49</v>
      </c>
      <c r="J68"/>
      <c r="K68"/>
      <c r="L68"/>
      <c r="M68" s="18">
        <v>59</v>
      </c>
      <c r="N68"/>
      <c r="O68"/>
      <c r="P68"/>
      <c r="Q68" s="17">
        <v>39</v>
      </c>
      <c r="R68"/>
      <c r="S68"/>
      <c r="T68"/>
      <c r="U68" s="18">
        <v>25</v>
      </c>
    </row>
    <row r="69" spans="1:21" s="4" customFormat="1" x14ac:dyDescent="0.2">
      <c r="A69" s="4" t="s">
        <v>14</v>
      </c>
      <c r="B69"/>
      <c r="C69"/>
      <c r="D69"/>
      <c r="E69" s="16">
        <v>49</v>
      </c>
      <c r="F69"/>
      <c r="G69"/>
      <c r="H69"/>
      <c r="I69" s="17">
        <v>42</v>
      </c>
      <c r="J69"/>
      <c r="K69"/>
      <c r="L69"/>
      <c r="M69" s="18">
        <v>21</v>
      </c>
      <c r="N69"/>
      <c r="O69"/>
      <c r="P69"/>
      <c r="Q69" s="17">
        <v>45</v>
      </c>
      <c r="R69"/>
      <c r="S69"/>
      <c r="T69"/>
      <c r="U69" s="18">
        <v>42</v>
      </c>
    </row>
    <row r="70" spans="1:21" s="4" customFormat="1" x14ac:dyDescent="0.2">
      <c r="A70" s="4" t="s">
        <v>15</v>
      </c>
      <c r="B70"/>
      <c r="C70"/>
      <c r="D70"/>
      <c r="E70" s="16">
        <v>31</v>
      </c>
      <c r="F70"/>
      <c r="G70"/>
      <c r="H70"/>
      <c r="I70" s="17">
        <v>21</v>
      </c>
      <c r="J70"/>
      <c r="K70"/>
      <c r="L70"/>
      <c r="M70" s="18">
        <v>78</v>
      </c>
      <c r="N70"/>
      <c r="O70"/>
      <c r="P70"/>
      <c r="Q70" s="17">
        <v>50</v>
      </c>
      <c r="R70"/>
      <c r="S70"/>
      <c r="T70"/>
      <c r="U70" s="18">
        <v>28</v>
      </c>
    </row>
    <row r="71" spans="1:21" s="4" customFormat="1" x14ac:dyDescent="0.2">
      <c r="A71" s="4" t="s">
        <v>16</v>
      </c>
      <c r="B71"/>
      <c r="C71"/>
      <c r="D71"/>
      <c r="E71" s="16">
        <v>53</v>
      </c>
      <c r="F71"/>
      <c r="G71"/>
      <c r="H71"/>
      <c r="I71" s="17">
        <v>66</v>
      </c>
      <c r="J71"/>
      <c r="K71"/>
      <c r="L71"/>
      <c r="M71" s="18">
        <v>60</v>
      </c>
      <c r="N71"/>
      <c r="O71"/>
      <c r="P71"/>
      <c r="Q71" s="17">
        <v>35</v>
      </c>
      <c r="R71"/>
      <c r="S71"/>
      <c r="T71"/>
      <c r="U71" s="18">
        <v>39</v>
      </c>
    </row>
    <row r="72" spans="1:21" s="4" customFormat="1" x14ac:dyDescent="0.2">
      <c r="B72"/>
      <c r="C72"/>
      <c r="D72"/>
      <c r="E72"/>
      <c r="F72"/>
      <c r="G72"/>
      <c r="H72"/>
      <c r="J72"/>
      <c r="K72"/>
      <c r="L72"/>
      <c r="N72"/>
      <c r="O72"/>
      <c r="P72"/>
      <c r="R72"/>
      <c r="S72"/>
      <c r="T72"/>
    </row>
    <row r="73" spans="1:21" s="4" customFormat="1" x14ac:dyDescent="0.2">
      <c r="A73" s="53" t="s">
        <v>28</v>
      </c>
      <c r="B73" s="9"/>
      <c r="C73" s="9"/>
      <c r="D73" s="9"/>
      <c r="E73" s="35">
        <v>1</v>
      </c>
      <c r="F73" s="34"/>
      <c r="G73" s="34"/>
      <c r="H73" s="34"/>
      <c r="I73" s="36">
        <v>2</v>
      </c>
      <c r="J73" s="34"/>
      <c r="K73" s="34"/>
      <c r="L73" s="34"/>
      <c r="M73" s="37">
        <v>3</v>
      </c>
      <c r="N73" s="34"/>
      <c r="O73" s="34"/>
      <c r="P73" s="34"/>
      <c r="Q73" s="36">
        <v>4</v>
      </c>
      <c r="R73" s="34"/>
      <c r="S73" s="34"/>
      <c r="T73" s="34"/>
      <c r="U73" s="37">
        <v>5</v>
      </c>
    </row>
    <row r="74" spans="1:21" s="4" customFormat="1" x14ac:dyDescent="0.2">
      <c r="A74" s="4" t="s">
        <v>10</v>
      </c>
      <c r="B74"/>
      <c r="C74"/>
      <c r="D74"/>
      <c r="E74" s="16">
        <v>0</v>
      </c>
      <c r="F74"/>
      <c r="G74"/>
      <c r="H74"/>
      <c r="I74" s="17">
        <v>0</v>
      </c>
      <c r="J74"/>
      <c r="K74"/>
      <c r="L74"/>
      <c r="M74" s="18">
        <v>0</v>
      </c>
      <c r="N74"/>
      <c r="O74"/>
      <c r="P74"/>
      <c r="Q74" s="17">
        <v>3</v>
      </c>
      <c r="R74"/>
      <c r="S74"/>
      <c r="T74"/>
      <c r="U74" s="18">
        <v>23</v>
      </c>
    </row>
    <row r="75" spans="1:21" s="4" customFormat="1" x14ac:dyDescent="0.2">
      <c r="A75" s="4" t="s">
        <v>11</v>
      </c>
      <c r="B75"/>
      <c r="C75"/>
      <c r="D75"/>
      <c r="E75" s="16">
        <v>0</v>
      </c>
      <c r="F75"/>
      <c r="G75"/>
      <c r="H75"/>
      <c r="I75" s="17">
        <v>3</v>
      </c>
      <c r="J75"/>
      <c r="K75"/>
      <c r="L75"/>
      <c r="M75" s="18">
        <v>13</v>
      </c>
      <c r="N75"/>
      <c r="O75"/>
      <c r="P75"/>
      <c r="Q75" s="17">
        <v>33</v>
      </c>
      <c r="R75"/>
      <c r="S75"/>
      <c r="T75"/>
      <c r="U75" s="18">
        <v>49</v>
      </c>
    </row>
    <row r="76" spans="1:21" s="4" customFormat="1" x14ac:dyDescent="0.2">
      <c r="A76" s="4" t="s">
        <v>12</v>
      </c>
      <c r="B76"/>
      <c r="C76"/>
      <c r="D76"/>
      <c r="E76" s="16">
        <v>0</v>
      </c>
      <c r="F76"/>
      <c r="G76"/>
      <c r="H76"/>
      <c r="I76" s="17">
        <v>0</v>
      </c>
      <c r="J76"/>
      <c r="K76"/>
      <c r="L76"/>
      <c r="M76" s="18">
        <v>4</v>
      </c>
      <c r="N76"/>
      <c r="O76"/>
      <c r="P76"/>
      <c r="Q76" s="17">
        <v>14</v>
      </c>
      <c r="R76"/>
      <c r="S76"/>
      <c r="T76"/>
      <c r="U76" s="18">
        <v>27</v>
      </c>
    </row>
    <row r="77" spans="1:21" s="4" customFormat="1" x14ac:dyDescent="0.2">
      <c r="A77" s="4" t="s">
        <v>13</v>
      </c>
      <c r="B77"/>
      <c r="C77"/>
      <c r="D77"/>
      <c r="E77" s="16">
        <v>0</v>
      </c>
      <c r="F77"/>
      <c r="G77"/>
      <c r="H77"/>
      <c r="I77" s="17">
        <v>3</v>
      </c>
      <c r="J77"/>
      <c r="K77"/>
      <c r="L77"/>
      <c r="M77" s="18">
        <v>2</v>
      </c>
      <c r="N77"/>
      <c r="O77"/>
      <c r="P77"/>
      <c r="Q77" s="17">
        <v>17</v>
      </c>
      <c r="R77"/>
      <c r="S77"/>
      <c r="T77"/>
      <c r="U77" s="18">
        <v>7</v>
      </c>
    </row>
    <row r="78" spans="1:21" s="4" customFormat="1" x14ac:dyDescent="0.2">
      <c r="A78" s="4" t="s">
        <v>14</v>
      </c>
      <c r="B78"/>
      <c r="C78"/>
      <c r="D78"/>
      <c r="E78" s="16">
        <v>8</v>
      </c>
      <c r="F78"/>
      <c r="G78"/>
      <c r="H78"/>
      <c r="I78" s="17">
        <v>4</v>
      </c>
      <c r="J78"/>
      <c r="K78"/>
      <c r="L78"/>
      <c r="M78" s="18">
        <v>0</v>
      </c>
      <c r="N78"/>
      <c r="O78"/>
      <c r="P78"/>
      <c r="Q78" s="17">
        <v>19</v>
      </c>
      <c r="R78"/>
      <c r="S78"/>
      <c r="T78"/>
      <c r="U78" s="18">
        <v>1</v>
      </c>
    </row>
    <row r="79" spans="1:21" s="4" customFormat="1" x14ac:dyDescent="0.2">
      <c r="A79" s="4" t="s">
        <v>15</v>
      </c>
      <c r="B79"/>
      <c r="C79"/>
      <c r="D79"/>
      <c r="E79" s="16">
        <v>0</v>
      </c>
      <c r="F79"/>
      <c r="G79"/>
      <c r="H79"/>
      <c r="I79" s="17">
        <v>3</v>
      </c>
      <c r="J79"/>
      <c r="K79"/>
      <c r="L79"/>
      <c r="M79" s="18">
        <v>5</v>
      </c>
      <c r="N79"/>
      <c r="O79"/>
      <c r="P79"/>
      <c r="Q79" s="17">
        <v>15</v>
      </c>
      <c r="R79"/>
      <c r="S79"/>
      <c r="T79"/>
      <c r="U79" s="18">
        <v>1</v>
      </c>
    </row>
    <row r="80" spans="1:21" s="4" customFormat="1" x14ac:dyDescent="0.2">
      <c r="A80" s="4" t="s">
        <v>16</v>
      </c>
      <c r="B80"/>
      <c r="C80"/>
      <c r="D80"/>
      <c r="E80" s="16">
        <v>3</v>
      </c>
      <c r="F80"/>
      <c r="G80"/>
      <c r="H80"/>
      <c r="I80" s="17">
        <v>6</v>
      </c>
      <c r="J80"/>
      <c r="K80"/>
      <c r="L80"/>
      <c r="M80" s="18">
        <v>27</v>
      </c>
      <c r="N80"/>
      <c r="O80"/>
      <c r="P80"/>
      <c r="Q80" s="17">
        <v>13</v>
      </c>
      <c r="R80"/>
      <c r="S80"/>
      <c r="T80"/>
      <c r="U80" s="18">
        <v>1</v>
      </c>
    </row>
    <row r="81" spans="1:21" s="4" customFormat="1" x14ac:dyDescent="0.2">
      <c r="A81" s="7"/>
    </row>
    <row r="82" spans="1:21" s="4" customFormat="1" x14ac:dyDescent="0.2">
      <c r="A82" s="53" t="s">
        <v>29</v>
      </c>
      <c r="B82" s="9"/>
      <c r="C82" s="9"/>
      <c r="D82" s="9"/>
      <c r="E82" s="35">
        <v>1</v>
      </c>
      <c r="F82" s="34"/>
      <c r="G82" s="34"/>
      <c r="H82" s="34"/>
      <c r="I82" s="36">
        <v>2</v>
      </c>
      <c r="J82" s="34"/>
      <c r="K82" s="34"/>
      <c r="L82" s="34"/>
      <c r="M82" s="37">
        <v>3</v>
      </c>
      <c r="N82" s="34"/>
      <c r="O82" s="34"/>
      <c r="P82" s="34"/>
      <c r="Q82" s="36">
        <v>4</v>
      </c>
      <c r="R82" s="34"/>
      <c r="S82" s="34"/>
      <c r="T82" s="34"/>
      <c r="U82" s="37">
        <v>5</v>
      </c>
    </row>
    <row r="83" spans="1:21" s="4" customFormat="1" x14ac:dyDescent="0.2">
      <c r="A83" s="4" t="s">
        <v>10</v>
      </c>
      <c r="B83"/>
      <c r="C83"/>
      <c r="D83"/>
      <c r="E83" s="16">
        <v>0</v>
      </c>
      <c r="F83"/>
      <c r="G83"/>
      <c r="H83"/>
      <c r="I83" s="17">
        <v>0</v>
      </c>
      <c r="J83"/>
      <c r="K83"/>
      <c r="L83"/>
      <c r="M83" s="18">
        <v>0</v>
      </c>
      <c r="N83"/>
      <c r="O83"/>
      <c r="P83"/>
      <c r="Q83" s="17">
        <v>0</v>
      </c>
      <c r="R83"/>
      <c r="S83"/>
      <c r="T83"/>
      <c r="U83" s="18">
        <v>0</v>
      </c>
    </row>
    <row r="84" spans="1:21" s="4" customFormat="1" x14ac:dyDescent="0.2">
      <c r="A84" s="4" t="s">
        <v>11</v>
      </c>
      <c r="B84"/>
      <c r="C84"/>
      <c r="D84"/>
      <c r="E84" s="16">
        <v>0</v>
      </c>
      <c r="F84"/>
      <c r="G84"/>
      <c r="H84"/>
      <c r="I84" s="17">
        <v>0</v>
      </c>
      <c r="J84"/>
      <c r="K84"/>
      <c r="L84"/>
      <c r="M84" s="18">
        <v>0</v>
      </c>
      <c r="N84"/>
      <c r="O84"/>
      <c r="P84"/>
      <c r="Q84" s="17">
        <v>0</v>
      </c>
      <c r="R84"/>
      <c r="S84"/>
      <c r="T84"/>
      <c r="U84" s="18">
        <v>0</v>
      </c>
    </row>
    <row r="85" spans="1:21" s="4" customFormat="1" x14ac:dyDescent="0.2">
      <c r="A85" s="4" t="s">
        <v>12</v>
      </c>
      <c r="B85"/>
      <c r="C85"/>
      <c r="D85"/>
      <c r="E85" s="16">
        <v>0</v>
      </c>
      <c r="F85"/>
      <c r="G85"/>
      <c r="H85"/>
      <c r="I85" s="17">
        <v>0</v>
      </c>
      <c r="J85"/>
      <c r="K85"/>
      <c r="L85"/>
      <c r="M85" s="18">
        <v>0</v>
      </c>
      <c r="N85"/>
      <c r="O85"/>
      <c r="P85"/>
      <c r="Q85" s="17">
        <v>0</v>
      </c>
      <c r="R85"/>
      <c r="S85"/>
      <c r="T85"/>
      <c r="U85" s="18">
        <v>0</v>
      </c>
    </row>
    <row r="86" spans="1:21" s="4" customFormat="1" x14ac:dyDescent="0.2">
      <c r="A86" s="4" t="s">
        <v>13</v>
      </c>
      <c r="B86"/>
      <c r="C86"/>
      <c r="D86"/>
      <c r="E86" s="16">
        <v>0</v>
      </c>
      <c r="F86"/>
      <c r="G86"/>
      <c r="H86"/>
      <c r="I86" s="17">
        <v>0</v>
      </c>
      <c r="J86"/>
      <c r="K86"/>
      <c r="L86"/>
      <c r="M86" s="18">
        <v>0</v>
      </c>
      <c r="N86"/>
      <c r="O86"/>
      <c r="P86"/>
      <c r="Q86" s="17">
        <v>0</v>
      </c>
      <c r="R86"/>
      <c r="S86"/>
      <c r="T86"/>
      <c r="U86" s="18">
        <v>0</v>
      </c>
    </row>
    <row r="87" spans="1:21" s="4" customFormat="1" x14ac:dyDescent="0.2">
      <c r="A87" s="4" t="s">
        <v>14</v>
      </c>
      <c r="B87"/>
      <c r="C87"/>
      <c r="D87"/>
      <c r="E87" s="16">
        <v>0</v>
      </c>
      <c r="F87"/>
      <c r="G87"/>
      <c r="H87"/>
      <c r="I87" s="17">
        <v>0</v>
      </c>
      <c r="J87"/>
      <c r="K87"/>
      <c r="L87"/>
      <c r="M87" s="18">
        <v>0</v>
      </c>
      <c r="N87"/>
      <c r="O87"/>
      <c r="P87"/>
      <c r="Q87" s="17">
        <v>0</v>
      </c>
      <c r="R87"/>
      <c r="S87"/>
      <c r="T87"/>
      <c r="U87" s="18">
        <v>0</v>
      </c>
    </row>
    <row r="88" spans="1:21" s="4" customFormat="1" x14ac:dyDescent="0.2">
      <c r="A88" s="4" t="s">
        <v>15</v>
      </c>
      <c r="B88"/>
      <c r="C88"/>
      <c r="D88"/>
      <c r="E88" s="16">
        <v>0</v>
      </c>
      <c r="F88"/>
      <c r="G88"/>
      <c r="H88"/>
      <c r="I88" s="17">
        <v>0</v>
      </c>
      <c r="J88"/>
      <c r="K88"/>
      <c r="L88"/>
      <c r="M88" s="18">
        <v>0</v>
      </c>
      <c r="N88"/>
      <c r="O88"/>
      <c r="P88"/>
      <c r="Q88" s="17">
        <v>0</v>
      </c>
      <c r="R88"/>
      <c r="S88"/>
      <c r="T88"/>
      <c r="U88" s="18">
        <v>0</v>
      </c>
    </row>
    <row r="89" spans="1:21" s="4" customFormat="1" x14ac:dyDescent="0.2">
      <c r="A89" s="4" t="s">
        <v>16</v>
      </c>
      <c r="B89"/>
      <c r="C89"/>
      <c r="D89"/>
      <c r="E89" s="16">
        <v>0</v>
      </c>
      <c r="F89"/>
      <c r="G89"/>
      <c r="H89"/>
      <c r="I89" s="17">
        <v>0</v>
      </c>
      <c r="J89"/>
      <c r="K89"/>
      <c r="L89"/>
      <c r="M89" s="18">
        <v>0</v>
      </c>
      <c r="N89"/>
      <c r="O89"/>
      <c r="P89"/>
      <c r="Q89" s="17">
        <v>0</v>
      </c>
      <c r="R89"/>
      <c r="S89"/>
      <c r="T89"/>
      <c r="U89" s="18">
        <v>0</v>
      </c>
    </row>
    <row r="90" spans="1:21" s="4" customFormat="1" x14ac:dyDescent="0.2">
      <c r="A90" s="7"/>
    </row>
    <row r="91" spans="1:21" s="4" customFormat="1" x14ac:dyDescent="0.2">
      <c r="A91" s="7"/>
    </row>
    <row r="92" spans="1:21" s="4" customFormat="1" x14ac:dyDescent="0.2">
      <c r="A92" s="12" t="s">
        <v>23</v>
      </c>
      <c r="B92" s="6"/>
    </row>
    <row r="93" spans="1:21" s="4" customFormat="1" x14ac:dyDescent="0.2">
      <c r="A93" s="4" t="s">
        <v>24</v>
      </c>
      <c r="B93" s="9"/>
      <c r="C93" s="9"/>
      <c r="D93" s="9"/>
      <c r="E93" s="35">
        <v>1</v>
      </c>
      <c r="F93" s="34"/>
      <c r="G93" s="34"/>
      <c r="H93" s="34"/>
      <c r="I93" s="36">
        <v>2</v>
      </c>
      <c r="J93" s="34"/>
      <c r="K93" s="34"/>
      <c r="L93" s="34"/>
      <c r="M93" s="37">
        <v>3</v>
      </c>
      <c r="N93" s="34"/>
      <c r="O93" s="34"/>
      <c r="P93" s="34"/>
      <c r="Q93" s="36">
        <v>4</v>
      </c>
      <c r="R93" s="34"/>
      <c r="S93" s="34"/>
      <c r="T93" s="34"/>
      <c r="U93" s="37">
        <v>5</v>
      </c>
    </row>
    <row r="94" spans="1:21" s="4" customFormat="1" x14ac:dyDescent="0.2">
      <c r="A94" s="11" t="s">
        <v>30</v>
      </c>
      <c r="B94" s="14"/>
      <c r="C94" s="14"/>
      <c r="D94" s="14"/>
      <c r="E94" s="47">
        <v>11.5</v>
      </c>
      <c r="F94" s="48"/>
      <c r="G94" s="48"/>
      <c r="H94" s="48"/>
      <c r="I94" s="47">
        <v>16.700000000000003</v>
      </c>
      <c r="J94" s="48"/>
      <c r="K94" s="48"/>
      <c r="L94" s="48"/>
      <c r="M94" s="47">
        <v>44.5</v>
      </c>
      <c r="N94" s="48"/>
      <c r="O94" s="48"/>
      <c r="P94" s="48"/>
      <c r="Q94" s="47">
        <v>99.3</v>
      </c>
      <c r="R94" s="48"/>
      <c r="S94" s="48"/>
      <c r="T94" s="48"/>
      <c r="U94" s="47">
        <v>98.4</v>
      </c>
    </row>
    <row r="95" spans="1:21" s="4" customFormat="1" x14ac:dyDescent="0.2">
      <c r="A95" s="11" t="s">
        <v>31</v>
      </c>
      <c r="B95" s="14"/>
      <c r="C95" s="14"/>
      <c r="D95" s="14"/>
      <c r="E95" s="47">
        <v>0</v>
      </c>
      <c r="F95" s="48"/>
      <c r="G95" s="48"/>
      <c r="H95" s="48"/>
      <c r="I95" s="47">
        <v>0</v>
      </c>
      <c r="J95" s="48"/>
      <c r="K95" s="48"/>
      <c r="L95" s="48"/>
      <c r="M95" s="47">
        <v>0</v>
      </c>
      <c r="N95" s="48"/>
      <c r="O95" s="48"/>
      <c r="P95" s="48"/>
      <c r="Q95" s="47">
        <v>0</v>
      </c>
      <c r="R95" s="48"/>
      <c r="S95" s="48"/>
      <c r="T95" s="48"/>
      <c r="U95" s="47">
        <v>0</v>
      </c>
    </row>
    <row r="96" spans="1:21" s="4" customFormat="1" x14ac:dyDescent="0.2">
      <c r="A96" s="11" t="s">
        <v>49</v>
      </c>
      <c r="B96" s="14"/>
      <c r="C96" s="14"/>
      <c r="D96" s="14"/>
      <c r="E96" s="47">
        <v>50</v>
      </c>
      <c r="F96" s="48"/>
      <c r="G96" s="48"/>
      <c r="H96" s="48"/>
      <c r="I96" s="47">
        <v>50</v>
      </c>
      <c r="J96" s="48"/>
      <c r="K96" s="48"/>
      <c r="L96" s="48"/>
      <c r="M96" s="47">
        <v>50</v>
      </c>
      <c r="N96" s="48"/>
      <c r="O96" s="48"/>
      <c r="P96" s="48"/>
      <c r="Q96" s="47">
        <v>50</v>
      </c>
      <c r="R96" s="48"/>
      <c r="S96" s="48"/>
      <c r="T96" s="48"/>
      <c r="U96" s="47">
        <v>75</v>
      </c>
    </row>
    <row r="97" spans="1:21" s="4" customFormat="1" x14ac:dyDescent="0.2">
      <c r="A97" s="13" t="s">
        <v>22</v>
      </c>
      <c r="B97" s="14"/>
      <c r="C97" s="15"/>
      <c r="D97" s="15"/>
      <c r="E97" s="49">
        <f>E94+E95</f>
        <v>11.5</v>
      </c>
      <c r="F97" s="48"/>
      <c r="G97" s="48"/>
      <c r="H97" s="48"/>
      <c r="I97" s="49">
        <f>I94+I95</f>
        <v>16.700000000000003</v>
      </c>
      <c r="J97" s="48"/>
      <c r="K97" s="48"/>
      <c r="L97" s="48"/>
      <c r="M97" s="49">
        <f>M94+M95</f>
        <v>44.5</v>
      </c>
      <c r="N97" s="48"/>
      <c r="O97" s="48"/>
      <c r="P97" s="48"/>
      <c r="Q97" s="49">
        <f>Q94+Q95</f>
        <v>99.3</v>
      </c>
      <c r="R97" s="48"/>
      <c r="S97" s="48"/>
      <c r="T97" s="48"/>
      <c r="U97" s="49">
        <f>U94+U95</f>
        <v>98.4</v>
      </c>
    </row>
    <row r="98" spans="1:21" s="4" customFormat="1" x14ac:dyDescent="0.2">
      <c r="A98" s="46" t="s">
        <v>50</v>
      </c>
      <c r="B98" s="10"/>
      <c r="E98" s="49">
        <f>E97</f>
        <v>11.5</v>
      </c>
      <c r="F98" s="15"/>
      <c r="G98" s="15"/>
      <c r="H98" s="15"/>
      <c r="I98" s="49">
        <f>I97+E98</f>
        <v>28.200000000000003</v>
      </c>
      <c r="J98" s="15"/>
      <c r="K98" s="15"/>
      <c r="L98" s="15"/>
      <c r="M98" s="49">
        <f>M97+I98</f>
        <v>72.7</v>
      </c>
      <c r="N98" s="15"/>
      <c r="O98" s="15"/>
      <c r="P98" s="15"/>
      <c r="Q98" s="49">
        <f>Q97+M98</f>
        <v>172</v>
      </c>
      <c r="R98" s="15"/>
      <c r="S98" s="15"/>
      <c r="T98" s="15"/>
      <c r="U98" s="50">
        <f>U97+Q98</f>
        <v>270.39999999999998</v>
      </c>
    </row>
    <row r="99" spans="1:21" s="4" customFormat="1" x14ac:dyDescent="0.2"/>
  </sheetData>
  <mergeCells count="11">
    <mergeCell ref="R17:U17"/>
    <mergeCell ref="G7:K7"/>
    <mergeCell ref="B17:E17"/>
    <mergeCell ref="F17:I17"/>
    <mergeCell ref="J17:M17"/>
    <mergeCell ref="N17:Q17"/>
    <mergeCell ref="A7:A8"/>
    <mergeCell ref="C7:C8"/>
    <mergeCell ref="D7:D8"/>
    <mergeCell ref="E7:E8"/>
    <mergeCell ref="F7:F8"/>
  </mergeCells>
  <printOptions headings="1" gridLines="1"/>
  <pageMargins left="0.75" right="0.75" top="1" bottom="1" header="0.5" footer="0.5"/>
  <pageSetup scale="76" orientation="portrait" horizontalDpi="300" verticalDpi="4294967292" r:id="rId1"/>
  <headerFooter alignWithMargins="0">
    <oddFooter>&amp;CMultiperiod Production Problem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/>
  </sheetViews>
  <sheetFormatPr defaultRowHeight="12.75" x14ac:dyDescent="0.2"/>
  <sheetData>
    <row r="1" spans="1:2" x14ac:dyDescent="0.2">
      <c r="A1">
        <v>1</v>
      </c>
      <c r="B1">
        <v>1</v>
      </c>
    </row>
    <row r="2" spans="1:2" x14ac:dyDescent="0.2">
      <c r="A2" t="s">
        <v>2</v>
      </c>
      <c r="B2" t="s">
        <v>5</v>
      </c>
    </row>
    <row r="3" spans="1:2" x14ac:dyDescent="0.2">
      <c r="A3">
        <v>1</v>
      </c>
      <c r="B3">
        <v>1</v>
      </c>
    </row>
    <row r="4" spans="1:2" x14ac:dyDescent="0.2">
      <c r="A4">
        <v>0.01</v>
      </c>
      <c r="B4">
        <v>100</v>
      </c>
    </row>
    <row r="5" spans="1:2" x14ac:dyDescent="0.2">
      <c r="A5">
        <v>0.1</v>
      </c>
      <c r="B5">
        <v>300</v>
      </c>
    </row>
    <row r="6" spans="1:2" x14ac:dyDescent="0.2">
      <c r="A6">
        <v>0.01</v>
      </c>
      <c r="B6">
        <v>100</v>
      </c>
    </row>
    <row r="7" spans="1:2" x14ac:dyDescent="0.2">
      <c r="A7" s="2"/>
      <c r="B7" s="2" t="s">
        <v>6</v>
      </c>
    </row>
    <row r="8" spans="1:2" x14ac:dyDescent="0.2">
      <c r="A8" t="s">
        <v>3</v>
      </c>
      <c r="B8" t="s">
        <v>7</v>
      </c>
    </row>
    <row r="9" spans="1:2" x14ac:dyDescent="0.2">
      <c r="A9" t="s">
        <v>4</v>
      </c>
      <c r="B9">
        <v>1</v>
      </c>
    </row>
    <row r="10" spans="1:2" x14ac:dyDescent="0.2">
      <c r="B10">
        <v>100</v>
      </c>
    </row>
    <row r="11" spans="1:2" x14ac:dyDescent="0.2">
      <c r="B11">
        <v>300</v>
      </c>
    </row>
    <row r="12" spans="1:2" x14ac:dyDescent="0.2">
      <c r="B12">
        <v>100</v>
      </c>
    </row>
    <row r="13" spans="1:2" x14ac:dyDescent="0.2">
      <c r="B13" s="2" t="s">
        <v>6</v>
      </c>
    </row>
    <row r="14" spans="1:2" x14ac:dyDescent="0.2">
      <c r="B14" t="s">
        <v>8</v>
      </c>
    </row>
    <row r="15" spans="1:2" x14ac:dyDescent="0.2">
      <c r="B15" t="s">
        <v>9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Model0</vt:lpstr>
      <vt:lpstr>Model0!Wzrost_kosztów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Albright</dc:creator>
  <cp:lastModifiedBy>AS</cp:lastModifiedBy>
  <cp:lastPrinted>1998-01-25T22:02:23Z</cp:lastPrinted>
  <dcterms:created xsi:type="dcterms:W3CDTF">1997-08-23T19:49:27Z</dcterms:created>
  <dcterms:modified xsi:type="dcterms:W3CDTF">2014-04-30T07:52:11Z</dcterms:modified>
</cp:coreProperties>
</file>